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 - Наташа Б\Все с рабочего стола\ДФ\"/>
    </mc:Choice>
  </mc:AlternateContent>
  <xr:revisionPtr revIDLastSave="0" documentId="13_ncr:1_{A4C47527-CC08-4207-B6BD-70C7476F9703}" xr6:coauthVersionLast="40" xr6:coauthVersionMax="40" xr10:uidLastSave="{00000000-0000-0000-0000-000000000000}"/>
  <bookViews>
    <workbookView xWindow="-120" yWindow="-120" windowWidth="20730" windowHeight="11160" xr2:uid="{BB9F1DE1-F3F4-468F-B712-CA4A2A8A9F10}"/>
  </bookViews>
  <sheets>
    <sheet name="Таблица сравнений" sheetId="3" r:id="rId1"/>
    <sheet name="КУБ" sheetId="1" r:id="rId2"/>
    <sheet name="ДФ" sheetId="2" r:id="rId3"/>
  </sheets>
  <calcPr calcId="191029"/>
  <pivotCaches>
    <pivotCache cacheId="6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3" l="1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3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A57" i="1" l="1"/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4" i="1"/>
  <c r="E6" i="3" l="1"/>
  <c r="E28" i="3"/>
  <c r="E12" i="3"/>
  <c r="E29" i="3"/>
  <c r="G29" i="3" s="1"/>
  <c r="E9" i="3"/>
  <c r="G9" i="3" s="1"/>
  <c r="E16" i="3"/>
  <c r="G16" i="3" s="1"/>
  <c r="D46" i="3"/>
  <c r="D29" i="3"/>
  <c r="D12" i="3"/>
  <c r="E49" i="3"/>
  <c r="G49" i="3" s="1"/>
  <c r="E32" i="3"/>
  <c r="G32" i="3" s="1"/>
  <c r="E15" i="3"/>
  <c r="G15" i="3" s="1"/>
  <c r="D45" i="3"/>
  <c r="D28" i="3"/>
  <c r="D11" i="3"/>
  <c r="E48" i="3"/>
  <c r="G48" i="3" s="1"/>
  <c r="E31" i="3"/>
  <c r="G31" i="3" s="1"/>
  <c r="E14" i="3"/>
  <c r="G14" i="3" s="1"/>
  <c r="D44" i="3"/>
  <c r="E47" i="3"/>
  <c r="E30" i="3"/>
  <c r="G30" i="3" s="1"/>
  <c r="E13" i="3"/>
  <c r="G13" i="3" s="1"/>
  <c r="D27" i="3"/>
  <c r="D10" i="3"/>
  <c r="D24" i="3"/>
  <c r="D7" i="3"/>
  <c r="E27" i="3"/>
  <c r="G27" i="3" s="1"/>
  <c r="D5" i="3"/>
  <c r="E25" i="3"/>
  <c r="G25" i="3" s="1"/>
  <c r="D38" i="3"/>
  <c r="D21" i="3"/>
  <c r="E41" i="3"/>
  <c r="G41" i="3" s="1"/>
  <c r="E24" i="3"/>
  <c r="G24" i="3" s="1"/>
  <c r="D54" i="3"/>
  <c r="D20" i="3"/>
  <c r="D3" i="3"/>
  <c r="E23" i="3"/>
  <c r="G23" i="3" s="1"/>
  <c r="D53" i="3"/>
  <c r="D36" i="3"/>
  <c r="D19" i="3"/>
  <c r="E3" i="3"/>
  <c r="G3" i="3" s="1"/>
  <c r="E39" i="3"/>
  <c r="G39" i="3" s="1"/>
  <c r="E22" i="3"/>
  <c r="G22" i="3" s="1"/>
  <c r="E5" i="3"/>
  <c r="G5" i="3" s="1"/>
  <c r="D6" i="3"/>
  <c r="E46" i="3"/>
  <c r="G46" i="3" s="1"/>
  <c r="E11" i="3"/>
  <c r="G11" i="3" s="1"/>
  <c r="E26" i="3"/>
  <c r="G26" i="3" s="1"/>
  <c r="D22" i="3"/>
  <c r="D4" i="3"/>
  <c r="E7" i="3"/>
  <c r="G7" i="3" s="1"/>
  <c r="D37" i="3"/>
  <c r="D52" i="3"/>
  <c r="D35" i="3"/>
  <c r="D18" i="3"/>
  <c r="E55" i="3"/>
  <c r="G55" i="3" s="1"/>
  <c r="E38" i="3"/>
  <c r="G38" i="3" s="1"/>
  <c r="E21" i="3"/>
  <c r="G21" i="3" s="1"/>
  <c r="E4" i="3"/>
  <c r="G4" i="3" s="1"/>
  <c r="E40" i="3"/>
  <c r="D51" i="3"/>
  <c r="D34" i="3"/>
  <c r="D17" i="3"/>
  <c r="E54" i="3"/>
  <c r="G54" i="3" s="1"/>
  <c r="E37" i="3"/>
  <c r="G37" i="3" s="1"/>
  <c r="E20" i="3"/>
  <c r="G20" i="3" s="1"/>
  <c r="D26" i="3"/>
  <c r="D42" i="3"/>
  <c r="D41" i="3"/>
  <c r="E10" i="3"/>
  <c r="G10" i="3" s="1"/>
  <c r="D40" i="3"/>
  <c r="D55" i="3"/>
  <c r="D8" i="3"/>
  <c r="D50" i="3"/>
  <c r="D33" i="3"/>
  <c r="D16" i="3"/>
  <c r="E53" i="3"/>
  <c r="G53" i="3" s="1"/>
  <c r="E36" i="3"/>
  <c r="G36" i="3" s="1"/>
  <c r="E19" i="3"/>
  <c r="G19" i="3" s="1"/>
  <c r="G6" i="3"/>
  <c r="D9" i="3"/>
  <c r="E45" i="3"/>
  <c r="G45" i="3" s="1"/>
  <c r="E44" i="3"/>
  <c r="G44" i="3" s="1"/>
  <c r="D23" i="3"/>
  <c r="D39" i="3"/>
  <c r="E8" i="3"/>
  <c r="G8" i="3" s="1"/>
  <c r="D49" i="3"/>
  <c r="D32" i="3"/>
  <c r="E52" i="3"/>
  <c r="G52" i="3" s="1"/>
  <c r="E35" i="3"/>
  <c r="G35" i="3" s="1"/>
  <c r="E18" i="3"/>
  <c r="G18" i="3" s="1"/>
  <c r="D48" i="3"/>
  <c r="D31" i="3"/>
  <c r="D14" i="3"/>
  <c r="E51" i="3"/>
  <c r="G51" i="3" s="1"/>
  <c r="E34" i="3"/>
  <c r="E17" i="3"/>
  <c r="G17" i="3" s="1"/>
  <c r="D43" i="3"/>
  <c r="D25" i="3"/>
  <c r="E43" i="3"/>
  <c r="G43" i="3" s="1"/>
  <c r="E42" i="3"/>
  <c r="G42" i="3" s="1"/>
  <c r="D15" i="3"/>
  <c r="D47" i="3"/>
  <c r="D30" i="3"/>
  <c r="D13" i="3"/>
  <c r="E50" i="3"/>
  <c r="G50" i="3" s="1"/>
  <c r="E33" i="3"/>
  <c r="G33" i="3" s="1"/>
  <c r="G47" i="3"/>
  <c r="G12" i="3"/>
  <c r="G28" i="3"/>
  <c r="G34" i="3"/>
  <c r="C56" i="3"/>
  <c r="F56" i="3"/>
  <c r="E56" i="3" l="1"/>
  <c r="G40" i="3"/>
  <c r="D56" i="3"/>
  <c r="B56" i="3"/>
  <c r="G56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pbiazure://api.powerbi.com 83632372-cf68-4ca7-82da-0732e9bf6faf Model" type="5" refreshedVersion="6" background="1">
    <dbPr connection="Provider=MSOLAP.8;Integrated Security=ClaimsToken;Persist Security Info=True;Initial Catalog=sobe_wowvirtualserver-83632372-cf68-4ca7-82da-0732e9bf6faf;Data Source=pbiazure://api.powerbi.com;MDX Compatibility=1;Safety Options=2;MDX Missing Member Mode=Error;Identity Provider=https://login.microsoftonline.com/common, https://analysis.windows.net/powerbi/api, 929d0ec0-7a41-4b1e-bc7c-b754a28bddcc;Update Isolation Level=2" command="Model" commandType="1"/>
    <olapPr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pbiazure://api.powerbi.com 83632372-cf68-4ca7-82da-0732e9bf6faf Model"/>
    <s v="{[Календарь].[ГКМД].[Год].&amp;[2022].&amp;[Октябрь].&amp;[3],[Календарь].[ГКМД].[Год].&amp;[2022].&amp;[Октябрь].&amp;[4],[Календарь].[ГКМД].[Год].&amp;[2022].&amp;[Октябрь].&amp;[5],[Календарь].[ГКМД].[Год].&amp;[2022].&amp;[Октябрь].&amp;[6],[Календарь].[ГКМД].[Год].&amp;[2022].&amp;[Октябрь].&amp;[7],[Календарь].[ГКМД].[Год].&amp;[2022].&amp;[Октябрь].&amp;[8],[Календарь].[ГКМД].[Год].&amp;[2022].&amp;[Октябрь].&amp;[9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<sst xmlns="http://schemas.openxmlformats.org/spreadsheetml/2006/main" count="92" uniqueCount="78">
  <si>
    <t>ГКМД</t>
  </si>
  <si>
    <t>Названия строк</t>
  </si>
  <si>
    <t>8000</t>
  </si>
  <si>
    <t>8001</t>
  </si>
  <si>
    <t>8003</t>
  </si>
  <si>
    <t>8004</t>
  </si>
  <si>
    <t>8005</t>
  </si>
  <si>
    <t>8006</t>
  </si>
  <si>
    <t>8009</t>
  </si>
  <si>
    <t>8010</t>
  </si>
  <si>
    <t>8011</t>
  </si>
  <si>
    <t>8012</t>
  </si>
  <si>
    <t>8014</t>
  </si>
  <si>
    <t>8015</t>
  </si>
  <si>
    <t>8016</t>
  </si>
  <si>
    <t>8017</t>
  </si>
  <si>
    <t>8018</t>
  </si>
  <si>
    <t>8019</t>
  </si>
  <si>
    <t>8020</t>
  </si>
  <si>
    <t>8022</t>
  </si>
  <si>
    <t>8023</t>
  </si>
  <si>
    <t>8024</t>
  </si>
  <si>
    <t>8025</t>
  </si>
  <si>
    <t>8026</t>
  </si>
  <si>
    <t>8027</t>
  </si>
  <si>
    <t>8029</t>
  </si>
  <si>
    <t>8032</t>
  </si>
  <si>
    <t>8035</t>
  </si>
  <si>
    <t>8036</t>
  </si>
  <si>
    <t>8039</t>
  </si>
  <si>
    <t>8054</t>
  </si>
  <si>
    <t>8057</t>
  </si>
  <si>
    <t>8058</t>
  </si>
  <si>
    <t>8059</t>
  </si>
  <si>
    <t>8061</t>
  </si>
  <si>
    <t>8062</t>
  </si>
  <si>
    <t>8063</t>
  </si>
  <si>
    <t>8064</t>
  </si>
  <si>
    <t>8065</t>
  </si>
  <si>
    <t>8067</t>
  </si>
  <si>
    <t>8068</t>
  </si>
  <si>
    <t>8069</t>
  </si>
  <si>
    <t>8070</t>
  </si>
  <si>
    <t>8071</t>
  </si>
  <si>
    <t>8073</t>
  </si>
  <si>
    <t>8074</t>
  </si>
  <si>
    <t>8075</t>
  </si>
  <si>
    <t>8076</t>
  </si>
  <si>
    <t>8078</t>
  </si>
  <si>
    <t>8079</t>
  </si>
  <si>
    <t>8080</t>
  </si>
  <si>
    <t>8081</t>
  </si>
  <si>
    <t>8082</t>
  </si>
  <si>
    <t>8083</t>
  </si>
  <si>
    <t>8084</t>
  </si>
  <si>
    <t>Общий итог</t>
  </si>
  <si>
    <t>Выручка общая</t>
  </si>
  <si>
    <t>Количество чеков общее</t>
  </si>
  <si>
    <t>(несколько элементов)</t>
  </si>
  <si>
    <t>01.09-11.09</t>
  </si>
  <si>
    <t>12.09-18.09</t>
  </si>
  <si>
    <t>19.09-25.09</t>
  </si>
  <si>
    <t>26.09-02.10</t>
  </si>
  <si>
    <t xml:space="preserve"> </t>
  </si>
  <si>
    <t>Код магазина</t>
  </si>
  <si>
    <t>Выручка ДФ</t>
  </si>
  <si>
    <t>Чеки Куб</t>
  </si>
  <si>
    <t>Чеки ДФ</t>
  </si>
  <si>
    <t>Выручка Куб</t>
  </si>
  <si>
    <t>∆ выручки</t>
  </si>
  <si>
    <t>∆ чеки</t>
  </si>
  <si>
    <t>ИТОГО</t>
  </si>
  <si>
    <t>Период:</t>
  </si>
  <si>
    <t>Выручка</t>
  </si>
  <si>
    <t>Чеки</t>
  </si>
  <si>
    <t>03.10-09.10</t>
  </si>
  <si>
    <t>24.10-30.10</t>
  </si>
  <si>
    <t>8086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</si>
</sst>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1" fontId="0" fillId="0" borderId="0" xfId="0" applyNumberFormat="1"/>
    <xf numFmtId="43" fontId="0" fillId="0" borderId="0" xfId="1" applyFont="1"/>
    <xf numFmtId="164" fontId="0" fillId="0" borderId="0" xfId="0" applyNumberFormat="1"/>
    <xf numFmtId="0" fontId="2" fillId="0" borderId="0" xfId="0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0" fillId="2" borderId="0" xfId="1" applyFont="1" applyFill="1"/>
    <xf numFmtId="43" fontId="2" fillId="2" borderId="0" xfId="0" applyNumberFormat="1" applyFont="1" applyFill="1" applyAlignment="1">
      <alignment horizontal="right"/>
    </xf>
    <xf numFmtId="164" fontId="0" fillId="2" borderId="0" xfId="1" applyNumberFormat="1" applyFont="1" applyFill="1"/>
    <xf numFmtId="43" fontId="0" fillId="3" borderId="0" xfId="1" applyFont="1" applyFill="1"/>
    <xf numFmtId="43" fontId="2" fillId="3" borderId="0" xfId="0" applyNumberFormat="1" applyFont="1" applyFill="1" applyAlignment="1">
      <alignment horizontal="right"/>
    </xf>
    <xf numFmtId="164" fontId="0" fillId="3" borderId="0" xfId="1" applyNumberFormat="1" applyFont="1" applyFill="1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sheetMetadata" Target="metadata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Наталья Боднева" refreshedDate="44870.61327199074" backgroundQuery="1" createdVersion="6" refreshedVersion="6" minRefreshableVersion="3" recordCount="0" supportSubquery="1" supportAdvancedDrill="1" xr:uid="{8520F84D-8EA5-4666-8649-11A453658963}">
  <cacheSource type="external" connectionId="1"/>
  <cacheFields count="6">
    <cacheField name="[Календарь].[ГКМД].[Год]" caption="Год" numFmtId="0" hierarchy="2" level="1">
      <sharedItems containsSemiMixedTypes="0" containsString="0"/>
    </cacheField>
    <cacheField name="[Календарь].[ГКМД].[Месяц]" caption="Месяц" numFmtId="0" hierarchy="2" level="2">
      <sharedItems containsSemiMixedTypes="0" containsString="0"/>
    </cacheField>
    <cacheField name="[Календарь].[ГКМД].[День]" caption="День" numFmtId="0" hierarchy="2" level="3">
      <sharedItems containsSemiMixedTypes="0" containsString="0"/>
    </cacheField>
    <cacheField name="[Магазины].[Код магазина].[Код магазина]" caption="Код магазина" numFmtId="0" hierarchy="8" level="1">
      <sharedItems count="54">
        <s v="[Магазины].[Код магазина].&amp;[8000]" c="8000"/>
        <s v="[Магазины].[Код магазина].&amp;[8001]" c="8001"/>
        <s v="[Магазины].[Код магазина].&amp;[8003]" c="8003"/>
        <s v="[Магазины].[Код магазина].&amp;[8004]" c="8004"/>
        <s v="[Магазины].[Код магазина].&amp;[8005]" c="8005"/>
        <s v="[Магазины].[Код магазина].&amp;[8006]" c="8006"/>
        <s v="[Магазины].[Код магазина].&amp;[8009]" c="8009"/>
        <s v="[Магазины].[Код магазина].&amp;[8010]" c="8010"/>
        <s v="[Магазины].[Код магазина].&amp;[8011]" c="8011"/>
        <s v="[Магазины].[Код магазина].&amp;[8012]" c="8012"/>
        <s v="[Магазины].[Код магазина].&amp;[8014]" c="8014"/>
        <s v="[Магазины].[Код магазина].&amp;[8015]" c="8015"/>
        <s v="[Магазины].[Код магазина].&amp;[8016]" c="8016"/>
        <s v="[Магазины].[Код магазина].&amp;[8017]" c="8017"/>
        <s v="[Магазины].[Код магазина].&amp;[8018]" c="8018"/>
        <s v="[Магазины].[Код магазина].&amp;[8019]" c="8019"/>
        <s v="[Магазины].[Код магазина].&amp;[8020]" c="8020"/>
        <s v="[Магазины].[Код магазина].&amp;[8022]" c="8022"/>
        <s v="[Магазины].[Код магазина].&amp;[8023]" c="8023"/>
        <s v="[Магазины].[Код магазина].&amp;[8024]" c="8024"/>
        <s v="[Магазины].[Код магазина].&amp;[8025]" c="8025"/>
        <s v="[Магазины].[Код магазина].&amp;[8026]" c="8026"/>
        <s v="[Магазины].[Код магазина].&amp;[8027]" c="8027"/>
        <s v="[Магазины].[Код магазина].&amp;[8029]" c="8029"/>
        <s v="[Магазины].[Код магазина].&amp;[8032]" c="8032"/>
        <s v="[Магазины].[Код магазина].&amp;[8035]" c="8035"/>
        <s v="[Магазины].[Код магазина].&amp;[8036]" c="8036"/>
        <s v="[Магазины].[Код магазина].&amp;[8039]" c="8039"/>
        <s v="[Магазины].[Код магазина].&amp;[8054]" c="8054"/>
        <s v="[Магазины].[Код магазина].&amp;[8057]" c="8057"/>
        <s v="[Магазины].[Код магазина].&amp;[8058]" c="8058"/>
        <s v="[Магазины].[Код магазина].&amp;[8059]" c="8059"/>
        <s v="[Магазины].[Код магазина].&amp;[8061]" c="8061"/>
        <s v="[Магазины].[Код магазина].&amp;[8062]" c="8062"/>
        <s v="[Магазины].[Код магазина].&amp;[8063]" c="8063"/>
        <s v="[Магазины].[Код магазина].&amp;[8064]" c="8064"/>
        <s v="[Магазины].[Код магазина].&amp;[8065]" c="8065"/>
        <s v="[Магазины].[Код магазина].&amp;[8067]" c="8067"/>
        <s v="[Магазины].[Код магазина].&amp;[8068]" c="8068"/>
        <s v="[Магазины].[Код магазина].&amp;[8069]" c="8069"/>
        <s v="[Магазины].[Код магазина].&amp;[8070]" c="8070"/>
        <s v="[Магазины].[Код магазина].&amp;[8071]" c="8071"/>
        <s v="[Магазины].[Код магазина].&amp;[8073]" c="8073"/>
        <s v="[Магазины].[Код магазина].&amp;[8074]" c="8074"/>
        <s v="[Магазины].[Код магазина].&amp;[8075]" c="8075"/>
        <s v="[Магазины].[Код магазина].&amp;[8076]" c="8076"/>
        <s v="[Магазины].[Код магазина].&amp;[8078]" c="8078"/>
        <s v="[Магазины].[Код магазина].&amp;[8079]" c="8079"/>
        <s v="[Магазины].[Код магазина].&amp;[8080]" c="8080"/>
        <s v="[Магазины].[Код магазина].&amp;[8081]" c="8081"/>
        <s v="[Магазины].[Код магазина].&amp;[8082]" c="8082"/>
        <s v="[Магазины].[Код магазина].&amp;[8083]" c="8083"/>
        <s v="[Магазины].[Код магазина].&amp;[8084]" c="8084"/>
        <s v="[Магазины].[Код магазина].&amp;[8086]" c="8086"/>
      </sharedItems>
    </cacheField>
    <cacheField name="[Measures].[Выручка общая]" caption="Выручка общая" numFmtId="0" hierarchy="35" level="32767"/>
    <cacheField name="[Measures].[Количество чеков общее]" caption="Количество чеков общее" numFmtId="0" hierarchy="36" level="32767"/>
  </cacheFields>
  <cacheHierarchies count="40">
    <cacheHierarchy uniqueName="[ДагАптека].[Номер чека]" caption="Номер чека" attribute="1" defaultMemberUniqueName="[ДагАптека].[Номер чека].[All]" allUniqueName="[ДагАптека].[Номер чека].[All]" dimensionUniqueName="[ДагАптека]" displayFolder="" count="0" unbalanced="0"/>
    <cacheHierarchy uniqueName="[ДагАптека].[Сумма]" caption="Сумма" attribute="1" defaultMemberUniqueName="[ДагАптека].[Сумма].[All]" allUniqueName="[ДагАптека].[Сумма].[All]" dimensionUniqueName="[ДагАптека]" displayFolder="" count="0" unbalanced="0"/>
    <cacheHierarchy uniqueName="[Календарь].[ГКМД]" caption="ГКМД" defaultMemberUniqueName="[Календарь].[ГКМД].[All]" allUniqueName="[Календарь].[ГКМД].[All]" dimensionUniqueName="[Календарь]" displayFolder="" count="4" unbalanced="0">
      <fieldsUsage count="4">
        <fieldUsage x="-1"/>
        <fieldUsage x="0"/>
        <fieldUsage x="1"/>
        <fieldUsage x="2"/>
      </fieldsUsage>
    </cacheHierarchy>
    <cacheHierarchy uniqueName="[Календарь].[Год]" caption="Год" attribute="1" defaultMemberUniqueName="[Календарь].[Год].[All]" allUniqueName="[Календарь].[Год].[All]" dimensionUniqueName="[Календарь]" displayFolder="" count="0" unbalanced="0"/>
    <cacheHierarchy uniqueName="[Календарь].[День]" caption="День" attribute="1" defaultMemberUniqueName="[Календарь].[День].[All]" allUniqueName="[Календарь].[День].[All]" dimensionUniqueName="[Календарь]" displayFolder="" count="0" unbalanced="0"/>
    <cacheHierarchy uniqueName="[Календарь].[Месяц]" caption="Месяц" attribute="1" defaultMemberUniqueName="[Календарь].[Месяц].[All]" allUniqueName="[Календарь].[Месяц].[All]" dimensionUniqueName="[Календарь]" displayFolder="" count="0" unbalanced="0"/>
    <cacheHierarchy uniqueName="[Календарь].[Номер квартала]" caption="Номер квартала" attribute="1" defaultMemberUniqueName="[Календарь].[Номер квартала].[All]" allUniqueName="[Календарь].[Номер квартала].[All]" dimensionUniqueName="[Календарь]" displayFolder="" count="0" unbalanced="0"/>
    <cacheHierarchy uniqueName="[Календарь].[Номер месяца]" caption="Номер месяца" attribute="1" defaultMemberUniqueName="[Календарь].[Номер месяца].[All]" allUniqueName="[Календарь].[Номер месяца].[All]" dimensionUniqueName="[Календарь]" displayFolder="" count="0" unbalanced="0"/>
    <cacheHierarchy uniqueName="[Магазины].[Код магазина]" caption="Код магазина" attribute="1" defaultMemberUniqueName="[Магазины].[Код магазина].[All]" allUniqueName="[Магазины].[Код магазина].[All]" dimensionUniqueName="[Магазины]" displayFolder="" count="2" unbalanced="0">
      <fieldsUsage count="2">
        <fieldUsage x="-1"/>
        <fieldUsage x="3"/>
      </fieldsUsage>
    </cacheHierarchy>
    <cacheHierarchy uniqueName="[Магазины].[Наименование магазина]" caption="Наименование магазина" attribute="1" defaultMemberUniqueName="[Магазины].[Наименование магазина].[All]" allUniqueName="[Магазины].[Наименование магазина].[All]" dimensionUniqueName="[Магазины]" displayFolder="" count="0" unbalanced="0"/>
    <cacheHierarchy uniqueName="[DateTableTemplate_055ef5d6-eda9-43d2-8575-dc5cc50d688c].[Date]" caption="Date" attribute="1" defaultMemberUniqueName="[DateTableTemplate_055ef5d6-eda9-43d2-8575-dc5cc50d688c].[Date].[All]" allUniqueName="[DateTableTemplate_055ef5d6-eda9-43d2-8575-dc5cc50d688c].[Date].[All]" dimensionUniqueName="[DateTableTemplate_055ef5d6-eda9-43d2-8575-dc5cc50d688c]" displayFolder="" count="0" unbalanced="0" hidden="1"/>
    <cacheHierarchy uniqueName="[DateTableTemplate_055ef5d6-eda9-43d2-8575-dc5cc50d688c].[№Квартала]" caption="№Квартала" attribute="1" defaultMemberUniqueName="[DateTableTemplate_055ef5d6-eda9-43d2-8575-dc5cc50d688c].[№Квартала].[All]" allUniqueName="[DateTableTemplate_055ef5d6-eda9-43d2-8575-dc5cc50d688c].[№Квартала].[All]" dimensionUniqueName="[DateTableTemplate_055ef5d6-eda9-43d2-8575-dc5cc50d688c]" displayFolder="" count="0" unbalanced="0" hidden="1"/>
    <cacheHierarchy uniqueName="[DateTableTemplate_055ef5d6-eda9-43d2-8575-dc5cc50d688c].[№Месяца]" caption="№Месяца" attribute="1" defaultMemberUniqueName="[DateTableTemplate_055ef5d6-eda9-43d2-8575-dc5cc50d688c].[№Месяца].[All]" allUniqueName="[DateTableTemplate_055ef5d6-eda9-43d2-8575-dc5cc50d688c].[№Месяца].[All]" dimensionUniqueName="[DateTableTemplate_055ef5d6-eda9-43d2-8575-dc5cc50d688c]" displayFolder="" count="0" unbalanced="0" hidden="1"/>
    <cacheHierarchy uniqueName="[DateTableTemplate_055ef5d6-eda9-43d2-8575-dc5cc50d688c].[Год]" caption="Год" attribute="1" defaultMemberUniqueName="[DateTableTemplate_055ef5d6-eda9-43d2-8575-dc5cc50d688c].[Год].[All]" allUniqueName="[DateTableTemplate_055ef5d6-eda9-43d2-8575-dc5cc50d688c].[Год].[All]" dimensionUniqueName="[DateTableTemplate_055ef5d6-eda9-43d2-8575-dc5cc50d688c]" displayFolder="" count="0" unbalanced="0" hidden="1"/>
    <cacheHierarchy uniqueName="[DateTableTemplate_055ef5d6-eda9-43d2-8575-dc5cc50d688c].[День]" caption="День" attribute="1" defaultMemberUniqueName="[DateTableTemplate_055ef5d6-eda9-43d2-8575-dc5cc50d688c].[День].[All]" allUniqueName="[DateTableTemplate_055ef5d6-eda9-43d2-8575-dc5cc50d688c].[День].[All]" dimensionUniqueName="[DateTableTemplate_055ef5d6-eda9-43d2-8575-dc5cc50d688c]" displayFolder="" count="0" unbalanced="0" hidden="1"/>
    <cacheHierarchy uniqueName="[DateTableTemplate_055ef5d6-eda9-43d2-8575-dc5cc50d688c].[Иерархия дат]" caption="Иерархия дат" defaultMemberUniqueName="[DateTableTemplate_055ef5d6-eda9-43d2-8575-dc5cc50d688c].[Иерархия дат].[All]" allUniqueName="[DateTableTemplate_055ef5d6-eda9-43d2-8575-dc5cc50d688c].[Иерархия дат].[All]" dimensionUniqueName="[DateTableTemplate_055ef5d6-eda9-43d2-8575-dc5cc50d688c]" displayFolder="" count="0" unbalanced="0" hidden="1"/>
    <cacheHierarchy uniqueName="[DateTableTemplate_055ef5d6-eda9-43d2-8575-dc5cc50d688c].[Квартал]" caption="Квартал" attribute="1" defaultMemberUniqueName="[DateTableTemplate_055ef5d6-eda9-43d2-8575-dc5cc50d688c].[Квартал].[All]" allUniqueName="[DateTableTemplate_055ef5d6-eda9-43d2-8575-dc5cc50d688c].[Квартал].[All]" dimensionUniqueName="[DateTableTemplate_055ef5d6-eda9-43d2-8575-dc5cc50d688c]" displayFolder="" count="0" unbalanced="0" hidden="1"/>
    <cacheHierarchy uniqueName="[DateTableTemplate_055ef5d6-eda9-43d2-8575-dc5cc50d688c].[Месяц]" caption="Месяц" attribute="1" defaultMemberUniqueName="[DateTableTemplate_055ef5d6-eda9-43d2-8575-dc5cc50d688c].[Месяц].[All]" allUniqueName="[DateTableTemplate_055ef5d6-eda9-43d2-8575-dc5cc50d688c].[Месяц].[All]" dimensionUniqueName="[DateTableTemplate_055ef5d6-eda9-43d2-8575-dc5cc50d688c]" displayFolder="" count="0" unbalanced="0" hidden="1"/>
    <cacheHierarchy uniqueName="[LocalDateTable_5e512c8c-fe95-4341-949d-64325a11a1e6].[Date]" caption="Date" attribute="1" defaultMemberUniqueName="[LocalDateTable_5e512c8c-fe95-4341-949d-64325a11a1e6].[Date].[All]" allUniqueName="[LocalDateTable_5e512c8c-fe95-4341-949d-64325a11a1e6].[Date].[All]" dimensionUniqueName="[LocalDateTable_5e512c8c-fe95-4341-949d-64325a11a1e6]" displayFolder="" count="0" unbalanced="0" hidden="1"/>
    <cacheHierarchy uniqueName="[LocalDateTable_5e512c8c-fe95-4341-949d-64325a11a1e6].[№Квартала]" caption="№Квартала" attribute="1" defaultMemberUniqueName="[LocalDateTable_5e512c8c-fe95-4341-949d-64325a11a1e6].[№Квартала].[All]" allUniqueName="[LocalDateTable_5e512c8c-fe95-4341-949d-64325a11a1e6].[№Квартала].[All]" dimensionUniqueName="[LocalDateTable_5e512c8c-fe95-4341-949d-64325a11a1e6]" displayFolder="" count="0" unbalanced="0" hidden="1"/>
    <cacheHierarchy uniqueName="[LocalDateTable_5e512c8c-fe95-4341-949d-64325a11a1e6].[№Месяца]" caption="№Месяца" attribute="1" defaultMemberUniqueName="[LocalDateTable_5e512c8c-fe95-4341-949d-64325a11a1e6].[№Месяца].[All]" allUniqueName="[LocalDateTable_5e512c8c-fe95-4341-949d-64325a11a1e6].[№Месяца].[All]" dimensionUniqueName="[LocalDateTable_5e512c8c-fe95-4341-949d-64325a11a1e6]" displayFolder="" count="0" unbalanced="0" hidden="1"/>
    <cacheHierarchy uniqueName="[LocalDateTable_5e512c8c-fe95-4341-949d-64325a11a1e6].[Год]" caption="Год" attribute="1" defaultMemberUniqueName="[LocalDateTable_5e512c8c-fe95-4341-949d-64325a11a1e6].[Год].[All]" allUniqueName="[LocalDateTable_5e512c8c-fe95-4341-949d-64325a11a1e6].[Год].[All]" dimensionUniqueName="[LocalDateTable_5e512c8c-fe95-4341-949d-64325a11a1e6]" displayFolder="" count="0" unbalanced="0" hidden="1"/>
    <cacheHierarchy uniqueName="[LocalDateTable_5e512c8c-fe95-4341-949d-64325a11a1e6].[День]" caption="День" attribute="1" defaultMemberUniqueName="[LocalDateTable_5e512c8c-fe95-4341-949d-64325a11a1e6].[День].[All]" allUniqueName="[LocalDateTable_5e512c8c-fe95-4341-949d-64325a11a1e6].[День].[All]" dimensionUniqueName="[LocalDateTable_5e512c8c-fe95-4341-949d-64325a11a1e6]" displayFolder="" count="0" unbalanced="0" hidden="1"/>
    <cacheHierarchy uniqueName="[LocalDateTable_5e512c8c-fe95-4341-949d-64325a11a1e6].[Иерархия дат]" caption="Иерархия дат" defaultMemberUniqueName="[LocalDateTable_5e512c8c-fe95-4341-949d-64325a11a1e6].[Иерархия дат].[All]" allUniqueName="[LocalDateTable_5e512c8c-fe95-4341-949d-64325a11a1e6].[Иерархия дат].[All]" dimensionUniqueName="[LocalDateTable_5e512c8c-fe95-4341-949d-64325a11a1e6]" displayFolder="" count="0" unbalanced="0" hidden="1"/>
    <cacheHierarchy uniqueName="[LocalDateTable_5e512c8c-fe95-4341-949d-64325a11a1e6].[Квартал]" caption="Квартал" attribute="1" defaultMemberUniqueName="[LocalDateTable_5e512c8c-fe95-4341-949d-64325a11a1e6].[Квартал].[All]" allUniqueName="[LocalDateTable_5e512c8c-fe95-4341-949d-64325a11a1e6].[Квартал].[All]" dimensionUniqueName="[LocalDateTable_5e512c8c-fe95-4341-949d-64325a11a1e6]" displayFolder="" count="0" unbalanced="0" hidden="1"/>
    <cacheHierarchy uniqueName="[LocalDateTable_5e512c8c-fe95-4341-949d-64325a11a1e6].[Месяц]" caption="Месяц" attribute="1" defaultMemberUniqueName="[LocalDateTable_5e512c8c-fe95-4341-949d-64325a11a1e6].[Месяц].[All]" allUniqueName="[LocalDateTable_5e512c8c-fe95-4341-949d-64325a11a1e6].[Месяц].[All]" dimensionUniqueName="[LocalDateTable_5e512c8c-fe95-4341-949d-64325a11a1e6]" displayFolder="" count="0" unbalanced="0" hidden="1"/>
    <cacheHierarchy uniqueName="[ДагАптека].[quantity]" caption="quantity" attribute="1" defaultMemberUniqueName="[ДагАптека].[quantity].[All]" allUniqueName="[ДагАптека].[quantity].[All]" dimensionUniqueName="[ДагАптека]" displayFolder="" count="0" unbalanced="0" hidden="1"/>
    <cacheHierarchy uniqueName="[ДагАптека].[дата чека]" caption="дата чека" attribute="1" defaultMemberUniqueName="[ДагАптека].[дата чека].[All]" allUniqueName="[ДагАптека].[дата чека].[All]" dimensionUniqueName="[ДагАптека]" displayFolder="" count="0" unbalanced="0" hidden="1"/>
    <cacheHierarchy uniqueName="[ДагАптека].[код аптеки]" caption="код аптеки" attribute="1" defaultMemberUniqueName="[ДагАптека].[код аптеки].[All]" allUniqueName="[ДагАптека].[код аптеки].[All]" dimensionUniqueName="[ДагАптека]" displayFolder="" count="0" unbalanced="0" hidden="1"/>
    <cacheHierarchy uniqueName="[ДагАптека].[Код товара]" caption="Код товара" attribute="1" defaultMemberUniqueName="[ДагАптека].[Код товара].[All]" allUniqueName="[ДагАптека].[Код товара].[All]" dimensionUniqueName="[ДагАптека]" displayFolder="" count="0" unbalanced="0" hidden="1"/>
    <cacheHierarchy uniqueName="[ДагАптека].[Код товара2]" caption="Код товара2" attribute="1" defaultMemberUniqueName="[ДагАптека].[Код товара2].[All]" allUniqueName="[ДагАптека].[Код товара2].[All]" dimensionUniqueName="[ДагАптека]" displayFolder="" count="0" unbalanced="0" hidden="1"/>
    <cacheHierarchy uniqueName="[ДагАптека].[Номер чека_2]" caption="Номер чека_2" attribute="1" defaultMemberUniqueName="[ДагАптека].[Номер чека_2].[All]" allUniqueName="[ДагАптека].[Номер чека_2].[All]" dimensionUniqueName="[ДагАптека]" displayFolder="" count="0" unbalanced="0" hidden="1"/>
    <cacheHierarchy uniqueName="[ДагАптека].[скидка]" caption="скидка" attribute="1" defaultMemberUniqueName="[ДагАптека].[скидка].[All]" allUniqueName="[ДагАптека].[скидка].[All]" dimensionUniqueName="[ДагАптека]" displayFolder="" count="0" unbalanced="0" hidden="1"/>
    <cacheHierarchy uniqueName="[ДагАптека].[цена]" caption="цена" attribute="1" defaultMemberUniqueName="[ДагАптека].[цена].[All]" allUniqueName="[ДагАптека].[цена].[All]" dimensionUniqueName="[ДагАптека]" displayFolder="" count="0" unbalanced="0" hidden="1"/>
    <cacheHierarchy uniqueName="[Календарь].[Date]" caption="Date" attribute="1" defaultMemberUniqueName="[Календарь].[Date].[All]" allUniqueName="[Календарь].[Date].[All]" dimensionUniqueName="[Календарь]" displayFolder="" count="0" unbalanced="0" hidden="1"/>
    <cacheHierarchy uniqueName="[Measures].[Выручка общая]" caption="Выручка общая" measure="1" displayFolder="" measureGroup="ДагАптека" count="0" oneField="1">
      <fieldsUsage count="1">
        <fieldUsage x="4"/>
      </fieldsUsage>
    </cacheHierarchy>
    <cacheHierarchy uniqueName="[Measures].[Количество чеков общее]" caption="Количество чеков общее" measure="1" displayFolder="" measureGroup="ДагАптека" count="0" oneField="1">
      <fieldsUsage count="1">
        <fieldUsage x="5"/>
      </fieldsUsage>
    </cacheHierarchy>
    <cacheHierarchy uniqueName="[Measures].[Скидка, руб]" caption="Скидка, руб" measure="1" displayFolder="" measureGroup="ДагАптека" count="0"/>
    <cacheHierarchy uniqueName="[Measures].[МераКол]" caption="МераКол" measure="1" displayFolder="" measureGroup="ДагАптека" count="0"/>
    <cacheHierarchy uniqueName="[Measures].[__Default measure]" caption="__Default measure" measure="1" displayFolder="" count="0" hidden="1"/>
  </cacheHierarchies>
  <kpis count="0"/>
  <dimensions count="4">
    <dimension measure="1" name="Measures" uniqueName="[Measures]" caption="Measures"/>
    <dimension name="ДагАптека" uniqueName="[ДагАптека]" caption="ДагАптека"/>
    <dimension name="Календарь" uniqueName="[Календарь]" caption="Календарь"/>
    <dimension name="Магазины" uniqueName="[Магазины]" caption="Магазины"/>
  </dimensions>
  <measureGroups count="5">
    <measureGroup name="DateTableTemplate_055ef5d6-eda9-43d2-8575-dc5cc50d688c" caption="DateTableTemplate_055ef5d6-eda9-43d2-8575-dc5cc50d688c"/>
    <measureGroup name="LocalDateTable_5e512c8c-fe95-4341-949d-64325a11a1e6" caption="LocalDateTable_5e512c8c-fe95-4341-949d-64325a11a1e6"/>
    <measureGroup name="ДагАптека" caption="ДагАптека"/>
    <measureGroup name="Календарь" caption="Календарь"/>
    <measureGroup name="Магазины" caption="Магазины"/>
  </measureGroups>
  <maps count="5">
    <map measureGroup="2" dimension="1"/>
    <map measureGroup="2" dimension="2"/>
    <map measureGroup="2" dimension="3"/>
    <map measureGroup="3" dimension="2"/>
    <map measureGroup="4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EB9340-F0CF-44AC-87BC-DD33B8DE4422}" name="Сводная таблица1" cacheId="6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fieldListSortAscending="1">
  <location ref="B3:D58" firstHeaderRow="0" firstDataRow="1" firstDataCol="1" rowPageCount="1" colPageCount="1"/>
  <pivotFields count="6">
    <pivotField axis="axisPage" allDrilled="1" subtotalTop="0" showAll="0" dataSourceSort="1" defaultSubtotal="0"/>
    <pivotField axis="axisPage" subtotalTop="0" showAll="0" dataSourceSort="1" defaultSubtotal="0"/>
    <pivotField axis="axisPage" subtotalTop="0" showAll="0" dataSourceSort="1" defaultSubtotal="0"/>
    <pivotField axis="axisRow" allDrilled="1" subtotalTop="0" showAll="0" dataSourceSort="1" defaultSubtotal="0" defaultAttributeDrillState="1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dataField="1" subtotalTop="0" showAll="0" defaultSubtotal="0"/>
    <pivotField dataField="1" subtotalTop="0" showAll="0" defaultSubtotal="0"/>
  </pivotFields>
  <rowFields count="1">
    <field x="3"/>
  </rowFields>
  <rowItems count="5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2" name="[Календарь].[ГКМД].[Год].&amp;[2022].&amp;[Октябрь].&amp;[3]" cap="3"/>
  </pageFields>
  <dataFields count="2">
    <dataField fld="4" baseField="0" baseItem="0"/>
    <dataField fld="5" baseField="0" baseItem="0"/>
  </dataFields>
  <pivotHierarchies count="40">
    <pivotHierarchy/>
    <pivotHierarchy/>
    <pivotHierarchy multipleItemSelectionAllowed="1">
      <members count="7" level="3">
        <member name="[Календарь].[ГКМД].[Год].&amp;[2022].&amp;[Октябрь].&amp;[3]"/>
        <member name="[Календарь].[ГКМД].[Год].&amp;[2022].&amp;[Октябрь].&amp;[4]"/>
        <member name="[Календарь].[ГКМД].[Год].&amp;[2022].&amp;[Октябрь].&amp;[5]"/>
        <member name="[Календарь].[ГКМД].[Год].&amp;[2022].&amp;[Октябрь].&amp;[6]"/>
        <member name="[Календарь].[ГКМД].[Год].&amp;[2022].&amp;[Октябрь].&amp;[7]"/>
        <member name="[Календарь].[ГКМД].[Год].&amp;[2022].&amp;[Октябрь].&amp;[8]"/>
        <member name="[Календарь].[ГКМД].[Год].&amp;[2022].&amp;[Октябрь].&amp;[9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9B4A5-FED3-4C3C-B4DA-95514223F8A6}">
  <dimension ref="A1:G56"/>
  <sheetViews>
    <sheetView tabSelected="1" workbookViewId="0">
      <selection activeCell="I16" sqref="I16"/>
    </sheetView>
  </sheetViews>
  <sheetFormatPr defaultRowHeight="15" x14ac:dyDescent="0.25"/>
  <cols>
    <col min="1" max="1" width="13.5703125" bestFit="1" customWidth="1"/>
    <col min="2" max="4" width="15.5703125" bestFit="1" customWidth="1"/>
    <col min="5" max="5" width="12" bestFit="1" customWidth="1"/>
    <col min="6" max="6" width="13.140625" bestFit="1" customWidth="1"/>
    <col min="7" max="7" width="12" bestFit="1" customWidth="1"/>
  </cols>
  <sheetData>
    <row r="1" spans="1:7" x14ac:dyDescent="0.25">
      <c r="A1" t="s">
        <v>72</v>
      </c>
      <c r="B1" t="s">
        <v>75</v>
      </c>
    </row>
    <row r="2" spans="1:7" x14ac:dyDescent="0.25">
      <c r="A2" s="15" t="s">
        <v>64</v>
      </c>
      <c r="B2" s="16" t="s">
        <v>68</v>
      </c>
      <c r="C2" s="17" t="s">
        <v>65</v>
      </c>
      <c r="D2" s="18" t="s">
        <v>69</v>
      </c>
      <c r="E2" s="16" t="s">
        <v>66</v>
      </c>
      <c r="F2" s="17" t="s">
        <v>67</v>
      </c>
      <c r="G2" s="18" t="s">
        <v>70</v>
      </c>
    </row>
    <row r="3" spans="1:7" x14ac:dyDescent="0.25">
      <c r="A3">
        <v>8000</v>
      </c>
      <c r="B3" s="9">
        <f>VLOOKUP(A3,КУБ!A:D,3,0)</f>
        <v>723815.72301199997</v>
      </c>
      <c r="C3" s="12">
        <f>VLOOKUP(A3,ДФ!B:N,10,0)</f>
        <v>390144.72</v>
      </c>
      <c r="D3" s="5">
        <f>C3-B3</f>
        <v>-333671.003012</v>
      </c>
      <c r="E3" s="11">
        <f>VLOOKUP(A3,КУБ!A:D,4,0)</f>
        <v>915</v>
      </c>
      <c r="F3" s="14">
        <f>VLOOKUP(A3,ДФ!B:N,11,0)</f>
        <v>915</v>
      </c>
      <c r="G3" s="6">
        <f>F3-E3</f>
        <v>0</v>
      </c>
    </row>
    <row r="4" spans="1:7" x14ac:dyDescent="0.25">
      <c r="A4">
        <v>8001</v>
      </c>
      <c r="B4" s="9">
        <f>VLOOKUP(A4,КУБ!A:D,3,0)</f>
        <v>454456.33238500002</v>
      </c>
      <c r="C4" s="12">
        <f>VLOOKUP(A4,ДФ!B:N,10,0)</f>
        <v>300540.33</v>
      </c>
      <c r="D4" s="5">
        <f t="shared" ref="D4:D55" si="0">C4-B4</f>
        <v>-153916.002385</v>
      </c>
      <c r="E4" s="11">
        <f>VLOOKUP(A4,КУБ!A:D,4,0)</f>
        <v>662</v>
      </c>
      <c r="F4" s="14">
        <f>VLOOKUP(A4,ДФ!B:N,11,0)</f>
        <v>662</v>
      </c>
      <c r="G4" s="6">
        <f t="shared" ref="G4:G55" si="1">F4-E4</f>
        <v>0</v>
      </c>
    </row>
    <row r="5" spans="1:7" x14ac:dyDescent="0.25">
      <c r="A5">
        <v>8003</v>
      </c>
      <c r="B5" s="9">
        <f>VLOOKUP(A5,КУБ!A:D,3,0)</f>
        <v>485744.47149599995</v>
      </c>
      <c r="C5" s="12">
        <f>VLOOKUP(A5,ДФ!B:N,10,0)</f>
        <v>307111.46999999997</v>
      </c>
      <c r="D5" s="5">
        <f t="shared" si="0"/>
        <v>-178633.00149599998</v>
      </c>
      <c r="E5" s="11">
        <f>VLOOKUP(A5,КУБ!A:D,4,0)</f>
        <v>661</v>
      </c>
      <c r="F5" s="14">
        <f>VLOOKUP(A5,ДФ!B:N,11,0)</f>
        <v>661</v>
      </c>
      <c r="G5" s="6">
        <f t="shared" si="1"/>
        <v>0</v>
      </c>
    </row>
    <row r="6" spans="1:7" x14ac:dyDescent="0.25">
      <c r="A6">
        <v>8004</v>
      </c>
      <c r="B6" s="9">
        <f>VLOOKUP(A6,КУБ!A:D,3,0)</f>
        <v>838943.82763000019</v>
      </c>
      <c r="C6" s="12">
        <f>VLOOKUP(A6,ДФ!B:N,10,0)</f>
        <v>438643.83</v>
      </c>
      <c r="D6" s="5">
        <f t="shared" si="0"/>
        <v>-400299.99763000017</v>
      </c>
      <c r="E6" s="11">
        <f>VLOOKUP(A6,КУБ!A:D,4,0)</f>
        <v>1153</v>
      </c>
      <c r="F6" s="14">
        <f>VLOOKUP(A6,ДФ!B:N,11,0)</f>
        <v>1153</v>
      </c>
      <c r="G6" s="6">
        <f t="shared" si="1"/>
        <v>0</v>
      </c>
    </row>
    <row r="7" spans="1:7" x14ac:dyDescent="0.25">
      <c r="A7">
        <v>8005</v>
      </c>
      <c r="B7" s="9">
        <f>VLOOKUP(A7,КУБ!A:D,3,0)</f>
        <v>3000074.272425998</v>
      </c>
      <c r="C7" s="12">
        <f>VLOOKUP(A7,ДФ!B:N,10,0)</f>
        <v>1865744.27</v>
      </c>
      <c r="D7" s="5">
        <f t="shared" si="0"/>
        <v>-1134330.002425998</v>
      </c>
      <c r="E7" s="11">
        <f>VLOOKUP(A7,КУБ!A:D,4,0)</f>
        <v>2885</v>
      </c>
      <c r="F7" s="14">
        <f>VLOOKUP(A7,ДФ!B:N,11,0)</f>
        <v>2885</v>
      </c>
      <c r="G7" s="6">
        <f t="shared" si="1"/>
        <v>0</v>
      </c>
    </row>
    <row r="8" spans="1:7" x14ac:dyDescent="0.25">
      <c r="A8">
        <v>8006</v>
      </c>
      <c r="B8" s="9">
        <f>VLOOKUP(A8,КУБ!A:D,3,0)</f>
        <v>1342321.8998789997</v>
      </c>
      <c r="C8" s="12">
        <f>VLOOKUP(A8,ДФ!B:N,10,0)</f>
        <v>847267.9</v>
      </c>
      <c r="D8" s="5">
        <f t="shared" si="0"/>
        <v>-495053.99987899966</v>
      </c>
      <c r="E8" s="11">
        <f>VLOOKUP(A8,КУБ!A:D,4,0)</f>
        <v>1652</v>
      </c>
      <c r="F8" s="14">
        <f>VLOOKUP(A8,ДФ!B:N,11,0)</f>
        <v>1652</v>
      </c>
      <c r="G8" s="6">
        <f t="shared" si="1"/>
        <v>0</v>
      </c>
    </row>
    <row r="9" spans="1:7" x14ac:dyDescent="0.25">
      <c r="A9">
        <v>8009</v>
      </c>
      <c r="B9" s="9">
        <f>VLOOKUP(A9,КУБ!A:D,3,0)</f>
        <v>523572.17999199993</v>
      </c>
      <c r="C9" s="12">
        <f>VLOOKUP(A9,ДФ!B:N,10,0)</f>
        <v>288463.68</v>
      </c>
      <c r="D9" s="5">
        <f t="shared" si="0"/>
        <v>-235108.49999199994</v>
      </c>
      <c r="E9" s="11">
        <f>VLOOKUP(A9,КУБ!A:D,4,0)</f>
        <v>739</v>
      </c>
      <c r="F9" s="14">
        <f>VLOOKUP(A9,ДФ!B:N,11,0)</f>
        <v>739</v>
      </c>
      <c r="G9" s="6">
        <f t="shared" si="1"/>
        <v>0</v>
      </c>
    </row>
    <row r="10" spans="1:7" x14ac:dyDescent="0.25">
      <c r="A10">
        <v>8010</v>
      </c>
      <c r="B10" s="9">
        <f>VLOOKUP(A10,КУБ!A:D,3,0)</f>
        <v>861257.12999999989</v>
      </c>
      <c r="C10" s="12">
        <f>VLOOKUP(A10,ДФ!B:N,10,0)</f>
        <v>506424.13</v>
      </c>
      <c r="D10" s="5">
        <f t="shared" si="0"/>
        <v>-354832.99999999988</v>
      </c>
      <c r="E10" s="11">
        <f>VLOOKUP(A10,КУБ!A:D,4,0)</f>
        <v>1100</v>
      </c>
      <c r="F10" s="14">
        <f>VLOOKUP(A10,ДФ!B:N,11,0)</f>
        <v>1098</v>
      </c>
      <c r="G10" s="6">
        <f t="shared" si="1"/>
        <v>-2</v>
      </c>
    </row>
    <row r="11" spans="1:7" x14ac:dyDescent="0.25">
      <c r="A11">
        <v>8011</v>
      </c>
      <c r="B11" s="9">
        <f>VLOOKUP(A11,КУБ!A:D,3,0)</f>
        <v>1077214.3239539999</v>
      </c>
      <c r="C11" s="12">
        <f>VLOOKUP(A11,ДФ!B:N,10,0)</f>
        <v>567691.81999999995</v>
      </c>
      <c r="D11" s="5">
        <f t="shared" si="0"/>
        <v>-509522.50395399996</v>
      </c>
      <c r="E11" s="11">
        <f>VLOOKUP(A11,КУБ!A:D,4,0)</f>
        <v>1115</v>
      </c>
      <c r="F11" s="14">
        <f>VLOOKUP(A11,ДФ!B:N,11,0)</f>
        <v>1115</v>
      </c>
      <c r="G11" s="6">
        <f t="shared" si="1"/>
        <v>0</v>
      </c>
    </row>
    <row r="12" spans="1:7" x14ac:dyDescent="0.25">
      <c r="A12">
        <v>8012</v>
      </c>
      <c r="B12" s="9">
        <f>VLOOKUP(A12,КУБ!A:D,3,0)</f>
        <v>393684.58704299998</v>
      </c>
      <c r="C12" s="12">
        <f>VLOOKUP(A12,ДФ!B:N,10,0)</f>
        <v>205364.59</v>
      </c>
      <c r="D12" s="5">
        <f t="shared" si="0"/>
        <v>-188319.99704299998</v>
      </c>
      <c r="E12" s="11">
        <f>VLOOKUP(A12,КУБ!A:D,4,0)</f>
        <v>558</v>
      </c>
      <c r="F12" s="14">
        <f>VLOOKUP(A12,ДФ!B:N,11,0)</f>
        <v>558</v>
      </c>
      <c r="G12" s="6">
        <f t="shared" si="1"/>
        <v>0</v>
      </c>
    </row>
    <row r="13" spans="1:7" x14ac:dyDescent="0.25">
      <c r="A13">
        <v>8014</v>
      </c>
      <c r="B13" s="9">
        <f>VLOOKUP(A13,КУБ!A:D,3,0)</f>
        <v>323693.20987300004</v>
      </c>
      <c r="C13" s="12">
        <f>VLOOKUP(A13,ДФ!B:N,10,0)</f>
        <v>209012.21</v>
      </c>
      <c r="D13" s="5">
        <f t="shared" si="0"/>
        <v>-114680.99987300005</v>
      </c>
      <c r="E13" s="11">
        <f>VLOOKUP(A13,КУБ!A:D,4,0)</f>
        <v>569</v>
      </c>
      <c r="F13" s="14">
        <f>VLOOKUP(A13,ДФ!B:N,11,0)</f>
        <v>569</v>
      </c>
      <c r="G13" s="6">
        <f t="shared" si="1"/>
        <v>0</v>
      </c>
    </row>
    <row r="14" spans="1:7" x14ac:dyDescent="0.25">
      <c r="A14">
        <v>8015</v>
      </c>
      <c r="B14" s="9">
        <f>VLOOKUP(A14,КУБ!A:D,3,0)</f>
        <v>1592240.237937001</v>
      </c>
      <c r="C14" s="12">
        <f>VLOOKUP(A14,ДФ!B:N,10,0)</f>
        <v>1144474.74</v>
      </c>
      <c r="D14" s="5">
        <f t="shared" si="0"/>
        <v>-447765.49793700106</v>
      </c>
      <c r="E14" s="11">
        <f>VLOOKUP(A14,КУБ!A:D,4,0)</f>
        <v>2077</v>
      </c>
      <c r="F14" s="14">
        <f>VLOOKUP(A14,ДФ!B:N,11,0)</f>
        <v>2077</v>
      </c>
      <c r="G14" s="6">
        <f t="shared" si="1"/>
        <v>0</v>
      </c>
    </row>
    <row r="15" spans="1:7" x14ac:dyDescent="0.25">
      <c r="A15">
        <v>8016</v>
      </c>
      <c r="B15" s="9">
        <f>VLOOKUP(A15,КУБ!A:D,3,0)</f>
        <v>921716.95828200097</v>
      </c>
      <c r="C15" s="12">
        <f>VLOOKUP(A15,ДФ!B:N,10,0)</f>
        <v>590848.44999999995</v>
      </c>
      <c r="D15" s="5">
        <f t="shared" si="0"/>
        <v>-330868.50828200101</v>
      </c>
      <c r="E15" s="11">
        <f>VLOOKUP(A15,КУБ!A:D,4,0)</f>
        <v>1226</v>
      </c>
      <c r="F15" s="14">
        <f>VLOOKUP(A15,ДФ!B:N,11,0)</f>
        <v>1226</v>
      </c>
      <c r="G15" s="6">
        <f t="shared" si="1"/>
        <v>0</v>
      </c>
    </row>
    <row r="16" spans="1:7" x14ac:dyDescent="0.25">
      <c r="A16">
        <v>8017</v>
      </c>
      <c r="B16" s="9">
        <f>VLOOKUP(A16,КУБ!A:D,3,0)</f>
        <v>620296.63643499999</v>
      </c>
      <c r="C16" s="12">
        <f>VLOOKUP(A16,ДФ!B:N,10,0)</f>
        <v>455298.13</v>
      </c>
      <c r="D16" s="5">
        <f t="shared" si="0"/>
        <v>-164998.50643499999</v>
      </c>
      <c r="E16" s="11">
        <f>VLOOKUP(A16,КУБ!A:D,4,0)</f>
        <v>1002</v>
      </c>
      <c r="F16" s="14">
        <f>VLOOKUP(A16,ДФ!B:N,11,0)</f>
        <v>1002</v>
      </c>
      <c r="G16" s="6">
        <f t="shared" si="1"/>
        <v>0</v>
      </c>
    </row>
    <row r="17" spans="1:7" x14ac:dyDescent="0.25">
      <c r="A17">
        <v>8018</v>
      </c>
      <c r="B17" s="9">
        <f>VLOOKUP(A17,КУБ!A:D,3,0)</f>
        <v>551045.88528100005</v>
      </c>
      <c r="C17" s="12">
        <f>VLOOKUP(A17,ДФ!B:N,10,0)</f>
        <v>377656.38</v>
      </c>
      <c r="D17" s="5">
        <f t="shared" si="0"/>
        <v>-173389.50528100005</v>
      </c>
      <c r="E17" s="11">
        <f>VLOOKUP(A17,КУБ!A:D,4,0)</f>
        <v>687</v>
      </c>
      <c r="F17" s="14">
        <f>VLOOKUP(A17,ДФ!B:N,11,0)</f>
        <v>687</v>
      </c>
      <c r="G17" s="6">
        <f t="shared" si="1"/>
        <v>0</v>
      </c>
    </row>
    <row r="18" spans="1:7" x14ac:dyDescent="0.25">
      <c r="A18">
        <v>8019</v>
      </c>
      <c r="B18" s="9">
        <f>VLOOKUP(A18,КУБ!A:D,3,0)</f>
        <v>1730735.7906030007</v>
      </c>
      <c r="C18" s="12">
        <f>VLOOKUP(A18,ДФ!B:N,10,0)</f>
        <v>1004442.8</v>
      </c>
      <c r="D18" s="5">
        <f t="shared" si="0"/>
        <v>-726292.99060300062</v>
      </c>
      <c r="E18" s="11">
        <f>VLOOKUP(A18,КУБ!A:D,4,0)</f>
        <v>1627</v>
      </c>
      <c r="F18" s="14">
        <f>VLOOKUP(A18,ДФ!B:N,11,0)</f>
        <v>1625</v>
      </c>
      <c r="G18" s="6">
        <f t="shared" si="1"/>
        <v>-2</v>
      </c>
    </row>
    <row r="19" spans="1:7" x14ac:dyDescent="0.25">
      <c r="A19">
        <v>8020</v>
      </c>
      <c r="B19" s="9">
        <f>VLOOKUP(A19,КУБ!A:D,3,0)</f>
        <v>878796.80891299993</v>
      </c>
      <c r="C19" s="12">
        <f>VLOOKUP(A19,ДФ!B:N,10,0)</f>
        <v>536686.81000000006</v>
      </c>
      <c r="D19" s="5">
        <f t="shared" si="0"/>
        <v>-342109.99891299987</v>
      </c>
      <c r="E19" s="11">
        <f>VLOOKUP(A19,КУБ!A:D,4,0)</f>
        <v>1082</v>
      </c>
      <c r="F19" s="14">
        <f>VLOOKUP(A19,ДФ!B:N,11,0)</f>
        <v>1082</v>
      </c>
      <c r="G19" s="6">
        <f t="shared" si="1"/>
        <v>0</v>
      </c>
    </row>
    <row r="20" spans="1:7" x14ac:dyDescent="0.25">
      <c r="A20">
        <v>8022</v>
      </c>
      <c r="B20" s="9">
        <f>VLOOKUP(A20,КУБ!A:D,3,0)</f>
        <v>547305.90390699997</v>
      </c>
      <c r="C20" s="12">
        <f>VLOOKUP(A20,ДФ!B:N,10,0)</f>
        <v>324656.3</v>
      </c>
      <c r="D20" s="5">
        <f t="shared" si="0"/>
        <v>-222649.60390699998</v>
      </c>
      <c r="E20" s="11">
        <f>VLOOKUP(A20,КУБ!A:D,4,0)</f>
        <v>714</v>
      </c>
      <c r="F20" s="14">
        <f>VLOOKUP(A20,ДФ!B:N,11,0)</f>
        <v>712</v>
      </c>
      <c r="G20" s="6">
        <f t="shared" si="1"/>
        <v>-2</v>
      </c>
    </row>
    <row r="21" spans="1:7" x14ac:dyDescent="0.25">
      <c r="A21">
        <v>8023</v>
      </c>
      <c r="B21" s="9">
        <f>VLOOKUP(A21,КУБ!A:D,3,0)</f>
        <v>1351657.7849370004</v>
      </c>
      <c r="C21" s="12">
        <f>VLOOKUP(A21,ДФ!B:N,10,0)</f>
        <v>804412.79</v>
      </c>
      <c r="D21" s="5">
        <f t="shared" si="0"/>
        <v>-547244.99493700033</v>
      </c>
      <c r="E21" s="11">
        <f>VLOOKUP(A21,КУБ!A:D,4,0)</f>
        <v>1456</v>
      </c>
      <c r="F21" s="14">
        <f>VLOOKUP(A21,ДФ!B:N,11,0)</f>
        <v>1456</v>
      </c>
      <c r="G21" s="6">
        <f t="shared" si="1"/>
        <v>0</v>
      </c>
    </row>
    <row r="22" spans="1:7" x14ac:dyDescent="0.25">
      <c r="A22">
        <v>8024</v>
      </c>
      <c r="B22" s="9">
        <f>VLOOKUP(A22,КУБ!A:D,3,0)</f>
        <v>3205815.2488570004</v>
      </c>
      <c r="C22" s="12">
        <f>VLOOKUP(A22,ДФ!B:N,10,0)</f>
        <v>2494821.25</v>
      </c>
      <c r="D22" s="5">
        <f t="shared" si="0"/>
        <v>-710993.99885700038</v>
      </c>
      <c r="E22" s="11">
        <f>VLOOKUP(A22,КУБ!A:D,4,0)</f>
        <v>3334</v>
      </c>
      <c r="F22" s="14">
        <f>VLOOKUP(A22,ДФ!B:N,11,0)</f>
        <v>3334</v>
      </c>
      <c r="G22" s="6">
        <f t="shared" si="1"/>
        <v>0</v>
      </c>
    </row>
    <row r="23" spans="1:7" x14ac:dyDescent="0.25">
      <c r="A23">
        <v>8025</v>
      </c>
      <c r="B23" s="9">
        <f>VLOOKUP(A23,КУБ!A:D,3,0)</f>
        <v>801502.8</v>
      </c>
      <c r="C23" s="12">
        <f>VLOOKUP(A23,ДФ!B:N,10,0)</f>
        <v>560259.30000000005</v>
      </c>
      <c r="D23" s="5">
        <f t="shared" si="0"/>
        <v>-241243.5</v>
      </c>
      <c r="E23" s="11">
        <f>VLOOKUP(A23,КУБ!A:D,4,0)</f>
        <v>755</v>
      </c>
      <c r="F23" s="14">
        <f>VLOOKUP(A23,ДФ!B:N,11,0)</f>
        <v>755</v>
      </c>
      <c r="G23" s="6">
        <f t="shared" si="1"/>
        <v>0</v>
      </c>
    </row>
    <row r="24" spans="1:7" x14ac:dyDescent="0.25">
      <c r="A24">
        <v>8026</v>
      </c>
      <c r="B24" s="9">
        <f>VLOOKUP(A24,КУБ!A:D,3,0)</f>
        <v>765708.26999999979</v>
      </c>
      <c r="C24" s="12">
        <f>VLOOKUP(A24,ДФ!B:N,10,0)</f>
        <v>455264.77</v>
      </c>
      <c r="D24" s="5">
        <f t="shared" si="0"/>
        <v>-310443.49999999977</v>
      </c>
      <c r="E24" s="11">
        <f>VLOOKUP(A24,КУБ!A:D,4,0)</f>
        <v>825</v>
      </c>
      <c r="F24" s="14">
        <f>VLOOKUP(A24,ДФ!B:N,11,0)</f>
        <v>825</v>
      </c>
      <c r="G24" s="6">
        <f t="shared" si="1"/>
        <v>0</v>
      </c>
    </row>
    <row r="25" spans="1:7" x14ac:dyDescent="0.25">
      <c r="A25">
        <v>8027</v>
      </c>
      <c r="B25" s="9">
        <f>VLOOKUP(A25,КУБ!A:D,3,0)</f>
        <v>1313636.1817929987</v>
      </c>
      <c r="C25" s="12">
        <f>VLOOKUP(A25,ДФ!B:N,10,0)</f>
        <v>941519.18</v>
      </c>
      <c r="D25" s="5">
        <f t="shared" si="0"/>
        <v>-372117.00179299864</v>
      </c>
      <c r="E25" s="11">
        <f>VLOOKUP(A25,КУБ!A:D,4,0)</f>
        <v>1669</v>
      </c>
      <c r="F25" s="14">
        <f>VLOOKUP(A25,ДФ!B:N,11,0)</f>
        <v>1669</v>
      </c>
      <c r="G25" s="6">
        <f t="shared" si="1"/>
        <v>0</v>
      </c>
    </row>
    <row r="26" spans="1:7" x14ac:dyDescent="0.25">
      <c r="A26">
        <v>8029</v>
      </c>
      <c r="B26" s="9">
        <f>VLOOKUP(A26,КУБ!A:D,3,0)</f>
        <v>450967.02847500006</v>
      </c>
      <c r="C26" s="12">
        <f>VLOOKUP(A26,ДФ!B:N,10,0)</f>
        <v>281643.13</v>
      </c>
      <c r="D26" s="5">
        <f t="shared" si="0"/>
        <v>-169323.89847500005</v>
      </c>
      <c r="E26" s="11">
        <f>VLOOKUP(A26,КУБ!A:D,4,0)</f>
        <v>651</v>
      </c>
      <c r="F26" s="14">
        <f>VLOOKUP(A26,ДФ!B:N,11,0)</f>
        <v>645</v>
      </c>
      <c r="G26" s="6">
        <f t="shared" si="1"/>
        <v>-6</v>
      </c>
    </row>
    <row r="27" spans="1:7" x14ac:dyDescent="0.25">
      <c r="A27">
        <v>8032</v>
      </c>
      <c r="B27" s="9">
        <f>VLOOKUP(A27,КУБ!A:D,3,0)</f>
        <v>607763.31551600038</v>
      </c>
      <c r="C27" s="12">
        <f>VLOOKUP(A27,ДФ!B:N,10,0)</f>
        <v>363507.81</v>
      </c>
      <c r="D27" s="5">
        <f t="shared" si="0"/>
        <v>-244255.50551600038</v>
      </c>
      <c r="E27" s="11">
        <f>VLOOKUP(A27,КУБ!A:D,4,0)</f>
        <v>928</v>
      </c>
      <c r="F27" s="14">
        <f>VLOOKUP(A27,ДФ!B:N,11,0)</f>
        <v>922</v>
      </c>
      <c r="G27" s="6">
        <f t="shared" si="1"/>
        <v>-6</v>
      </c>
    </row>
    <row r="28" spans="1:7" x14ac:dyDescent="0.25">
      <c r="A28">
        <v>8035</v>
      </c>
      <c r="B28" s="9">
        <f>VLOOKUP(A28,КУБ!A:D,3,0)</f>
        <v>1752884.0300000005</v>
      </c>
      <c r="C28" s="12">
        <f>VLOOKUP(A28,ДФ!B:N,10,0)</f>
        <v>1212824.53</v>
      </c>
      <c r="D28" s="5">
        <f t="shared" si="0"/>
        <v>-540059.50000000047</v>
      </c>
      <c r="E28" s="11">
        <f>VLOOKUP(A28,КУБ!A:D,4,0)</f>
        <v>1706</v>
      </c>
      <c r="F28" s="14">
        <f>VLOOKUP(A28,ДФ!B:N,11,0)</f>
        <v>1706</v>
      </c>
      <c r="G28" s="6">
        <f t="shared" si="1"/>
        <v>0</v>
      </c>
    </row>
    <row r="29" spans="1:7" x14ac:dyDescent="0.25">
      <c r="A29">
        <v>8036</v>
      </c>
      <c r="B29" s="9">
        <f>VLOOKUP(A29,КУБ!A:D,3,0)</f>
        <v>1433483.0966180007</v>
      </c>
      <c r="C29" s="12">
        <f>VLOOKUP(A29,ДФ!B:N,10,0)</f>
        <v>911252.59</v>
      </c>
      <c r="D29" s="5">
        <f t="shared" si="0"/>
        <v>-522230.50661800068</v>
      </c>
      <c r="E29" s="11">
        <f>VLOOKUP(A29,КУБ!A:D,4,0)</f>
        <v>1362</v>
      </c>
      <c r="F29" s="14">
        <f>VLOOKUP(A29,ДФ!B:N,11,0)</f>
        <v>1360</v>
      </c>
      <c r="G29" s="6">
        <f t="shared" si="1"/>
        <v>-2</v>
      </c>
    </row>
    <row r="30" spans="1:7" x14ac:dyDescent="0.25">
      <c r="A30">
        <v>8039</v>
      </c>
      <c r="B30" s="9">
        <f>VLOOKUP(A30,КУБ!A:D,3,0)</f>
        <v>388351.01227599982</v>
      </c>
      <c r="C30" s="12">
        <f>VLOOKUP(A30,ДФ!B:N,10,0)</f>
        <v>221197.01</v>
      </c>
      <c r="D30" s="5">
        <f t="shared" si="0"/>
        <v>-167154.00227599981</v>
      </c>
      <c r="E30" s="11">
        <f>VLOOKUP(A30,КУБ!A:D,4,0)</f>
        <v>467</v>
      </c>
      <c r="F30" s="14">
        <f>VLOOKUP(A30,ДФ!B:N,11,0)</f>
        <v>467</v>
      </c>
      <c r="G30" s="6">
        <f t="shared" si="1"/>
        <v>0</v>
      </c>
    </row>
    <row r="31" spans="1:7" x14ac:dyDescent="0.25">
      <c r="A31">
        <v>8054</v>
      </c>
      <c r="B31" s="9">
        <f>VLOOKUP(A31,КУБ!A:D,3,0)</f>
        <v>623466.64994800056</v>
      </c>
      <c r="C31" s="12">
        <f>VLOOKUP(A31,ДФ!B:N,10,0)</f>
        <v>346278.15</v>
      </c>
      <c r="D31" s="5">
        <f t="shared" si="0"/>
        <v>-277188.49994800054</v>
      </c>
      <c r="E31" s="11">
        <f>VLOOKUP(A31,КУБ!A:D,4,0)</f>
        <v>887</v>
      </c>
      <c r="F31" s="14">
        <f>VLOOKUP(A31,ДФ!B:N,11,0)</f>
        <v>887</v>
      </c>
      <c r="G31" s="6">
        <f t="shared" si="1"/>
        <v>0</v>
      </c>
    </row>
    <row r="32" spans="1:7" x14ac:dyDescent="0.25">
      <c r="A32">
        <v>8057</v>
      </c>
      <c r="B32" s="9">
        <f>VLOOKUP(A32,КУБ!A:D,3,0)</f>
        <v>425795.95330300002</v>
      </c>
      <c r="C32" s="12">
        <f>VLOOKUP(A32,ДФ!B:N,10,0)</f>
        <v>296920.95</v>
      </c>
      <c r="D32" s="5">
        <f t="shared" si="0"/>
        <v>-128875.003303</v>
      </c>
      <c r="E32" s="11">
        <f>VLOOKUP(A32,КУБ!A:D,4,0)</f>
        <v>697</v>
      </c>
      <c r="F32" s="14">
        <f>VLOOKUP(A32,ДФ!B:N,11,0)</f>
        <v>697</v>
      </c>
      <c r="G32" s="6">
        <f t="shared" si="1"/>
        <v>0</v>
      </c>
    </row>
    <row r="33" spans="1:7" x14ac:dyDescent="0.25">
      <c r="A33">
        <v>8058</v>
      </c>
      <c r="B33" s="9">
        <f>VLOOKUP(A33,КУБ!A:D,3,0)</f>
        <v>279368.60000000003</v>
      </c>
      <c r="C33" s="12">
        <f>VLOOKUP(A33,ДФ!B:N,10,0)</f>
        <v>146930.6</v>
      </c>
      <c r="D33" s="5">
        <f t="shared" si="0"/>
        <v>-132438.00000000003</v>
      </c>
      <c r="E33" s="11">
        <f>VLOOKUP(A33,КУБ!A:D,4,0)</f>
        <v>249</v>
      </c>
      <c r="F33" s="14">
        <f>VLOOKUP(A33,ДФ!B:N,11,0)</f>
        <v>249</v>
      </c>
      <c r="G33" s="6">
        <f t="shared" si="1"/>
        <v>0</v>
      </c>
    </row>
    <row r="34" spans="1:7" x14ac:dyDescent="0.25">
      <c r="A34">
        <v>8059</v>
      </c>
      <c r="B34" s="9">
        <f>VLOOKUP(A34,КУБ!A:D,3,0)</f>
        <v>727757.6116400006</v>
      </c>
      <c r="C34" s="12">
        <f>VLOOKUP(A34,ДФ!B:N,10,0)</f>
        <v>492563.61</v>
      </c>
      <c r="D34" s="5">
        <f t="shared" si="0"/>
        <v>-235194.00164000061</v>
      </c>
      <c r="E34" s="11">
        <f>VLOOKUP(A34,КУБ!A:D,4,0)</f>
        <v>968</v>
      </c>
      <c r="F34" s="14">
        <f>VLOOKUP(A34,ДФ!B:N,11,0)</f>
        <v>968</v>
      </c>
      <c r="G34" s="6">
        <f t="shared" si="1"/>
        <v>0</v>
      </c>
    </row>
    <row r="35" spans="1:7" x14ac:dyDescent="0.25">
      <c r="A35">
        <v>8061</v>
      </c>
      <c r="B35" s="9">
        <f>VLOOKUP(A35,КУБ!A:D,3,0)</f>
        <v>1769423.9285780005</v>
      </c>
      <c r="C35" s="12">
        <f>VLOOKUP(A35,ДФ!B:N,10,0)</f>
        <v>1008318.93</v>
      </c>
      <c r="D35" s="5">
        <f t="shared" si="0"/>
        <v>-761104.99857800046</v>
      </c>
      <c r="E35" s="11">
        <f>VLOOKUP(A35,КУБ!A:D,4,0)</f>
        <v>1829</v>
      </c>
      <c r="F35" s="14">
        <f>VLOOKUP(A35,ДФ!B:N,11,0)</f>
        <v>1829</v>
      </c>
      <c r="G35" s="6">
        <f t="shared" si="1"/>
        <v>0</v>
      </c>
    </row>
    <row r="36" spans="1:7" x14ac:dyDescent="0.25">
      <c r="A36">
        <v>8062</v>
      </c>
      <c r="B36" s="9">
        <f>VLOOKUP(A36,КУБ!A:D,3,0)</f>
        <v>634281.2313000001</v>
      </c>
      <c r="C36" s="12">
        <f>VLOOKUP(A36,ДФ!B:N,10,0)</f>
        <v>356675.73</v>
      </c>
      <c r="D36" s="5">
        <f t="shared" si="0"/>
        <v>-277605.50130000012</v>
      </c>
      <c r="E36" s="11">
        <f>VLOOKUP(A36,КУБ!A:D,4,0)</f>
        <v>879</v>
      </c>
      <c r="F36" s="14">
        <f>VLOOKUP(A36,ДФ!B:N,11,0)</f>
        <v>879</v>
      </c>
      <c r="G36" s="6">
        <f t="shared" si="1"/>
        <v>0</v>
      </c>
    </row>
    <row r="37" spans="1:7" x14ac:dyDescent="0.25">
      <c r="A37">
        <v>8063</v>
      </c>
      <c r="B37" s="9">
        <f>VLOOKUP(A37,КУБ!A:D,3,0)</f>
        <v>349429.14999999997</v>
      </c>
      <c r="C37" s="12">
        <f>VLOOKUP(A37,ДФ!B:N,10,0)</f>
        <v>197200.65</v>
      </c>
      <c r="D37" s="5">
        <f t="shared" si="0"/>
        <v>-152228.49999999997</v>
      </c>
      <c r="E37" s="11">
        <f>VLOOKUP(A37,КУБ!A:D,4,0)</f>
        <v>523</v>
      </c>
      <c r="F37" s="14">
        <f>VLOOKUP(A37,ДФ!B:N,11,0)</f>
        <v>523</v>
      </c>
      <c r="G37" s="6">
        <f t="shared" si="1"/>
        <v>0</v>
      </c>
    </row>
    <row r="38" spans="1:7" x14ac:dyDescent="0.25">
      <c r="A38">
        <v>8064</v>
      </c>
      <c r="B38" s="9">
        <f>VLOOKUP(A38,КУБ!A:D,3,0)</f>
        <v>514325.32585599995</v>
      </c>
      <c r="C38" s="12">
        <f>VLOOKUP(A38,ДФ!B:N,10,0)</f>
        <v>314296.82</v>
      </c>
      <c r="D38" s="5">
        <f t="shared" si="0"/>
        <v>-200028.50585599995</v>
      </c>
      <c r="E38" s="11">
        <f>VLOOKUP(A38,КУБ!A:D,4,0)</f>
        <v>642</v>
      </c>
      <c r="F38" s="14">
        <f>VLOOKUP(A38,ДФ!B:N,11,0)</f>
        <v>642</v>
      </c>
      <c r="G38" s="6">
        <f t="shared" si="1"/>
        <v>0</v>
      </c>
    </row>
    <row r="39" spans="1:7" x14ac:dyDescent="0.25">
      <c r="A39">
        <v>8065</v>
      </c>
      <c r="B39" s="9">
        <f>VLOOKUP(A39,КУБ!A:D,3,0)</f>
        <v>1006546.7517390002</v>
      </c>
      <c r="C39" s="12">
        <f>VLOOKUP(A39,ДФ!B:N,10,0)</f>
        <v>713116.25</v>
      </c>
      <c r="D39" s="5">
        <f t="shared" si="0"/>
        <v>-293430.5017390002</v>
      </c>
      <c r="E39" s="11">
        <f>VLOOKUP(A39,КУБ!A:D,4,0)</f>
        <v>1250</v>
      </c>
      <c r="F39" s="14">
        <f>VLOOKUP(A39,ДФ!B:N,11,0)</f>
        <v>1248</v>
      </c>
      <c r="G39" s="6">
        <f t="shared" si="1"/>
        <v>-2</v>
      </c>
    </row>
    <row r="40" spans="1:7" x14ac:dyDescent="0.25">
      <c r="A40">
        <v>8067</v>
      </c>
      <c r="B40" s="9">
        <f>VLOOKUP(A40,КУБ!A:D,3,0)</f>
        <v>577346.29885600007</v>
      </c>
      <c r="C40" s="12">
        <f>VLOOKUP(A40,ДФ!B:N,10,0)</f>
        <v>312141.8</v>
      </c>
      <c r="D40" s="5">
        <f t="shared" si="0"/>
        <v>-265204.49885600008</v>
      </c>
      <c r="E40" s="11">
        <f>VLOOKUP(A40,КУБ!A:D,4,0)</f>
        <v>647</v>
      </c>
      <c r="F40" s="14">
        <f>VLOOKUP(A40,ДФ!B:N,11,0)</f>
        <v>647</v>
      </c>
      <c r="G40" s="6">
        <f t="shared" si="1"/>
        <v>0</v>
      </c>
    </row>
    <row r="41" spans="1:7" x14ac:dyDescent="0.25">
      <c r="A41">
        <v>8068</v>
      </c>
      <c r="B41" s="9">
        <f>VLOOKUP(A41,КУБ!A:D,3,0)</f>
        <v>857724.60909200052</v>
      </c>
      <c r="C41" s="12">
        <f>VLOOKUP(A41,ДФ!B:N,10,0)</f>
        <v>640873.61</v>
      </c>
      <c r="D41" s="5">
        <f t="shared" si="0"/>
        <v>-216850.99909200054</v>
      </c>
      <c r="E41" s="11">
        <f>VLOOKUP(A41,КУБ!A:D,4,0)</f>
        <v>1262</v>
      </c>
      <c r="F41" s="14">
        <f>VLOOKUP(A41,ДФ!B:N,11,0)</f>
        <v>1262</v>
      </c>
      <c r="G41" s="6">
        <f t="shared" si="1"/>
        <v>0</v>
      </c>
    </row>
    <row r="42" spans="1:7" x14ac:dyDescent="0.25">
      <c r="A42">
        <v>8069</v>
      </c>
      <c r="B42" s="9">
        <f>VLOOKUP(A42,КУБ!A:D,3,0)</f>
        <v>951380.71760599955</v>
      </c>
      <c r="C42" s="12">
        <f>VLOOKUP(A42,ДФ!B:N,10,0)</f>
        <v>691645.72</v>
      </c>
      <c r="D42" s="5">
        <f t="shared" si="0"/>
        <v>-259734.99760599958</v>
      </c>
      <c r="E42" s="11">
        <f>VLOOKUP(A42,КУБ!A:D,4,0)</f>
        <v>1513</v>
      </c>
      <c r="F42" s="14">
        <f>VLOOKUP(A42,ДФ!B:N,11,0)</f>
        <v>1513</v>
      </c>
      <c r="G42" s="6">
        <f t="shared" si="1"/>
        <v>0</v>
      </c>
    </row>
    <row r="43" spans="1:7" x14ac:dyDescent="0.25">
      <c r="A43">
        <v>8070</v>
      </c>
      <c r="B43" s="9">
        <f>VLOOKUP(A43,КУБ!A:D,3,0)</f>
        <v>283051.19999999995</v>
      </c>
      <c r="C43" s="12">
        <f>VLOOKUP(A43,ДФ!B:N,10,0)</f>
        <v>153490.20000000001</v>
      </c>
      <c r="D43" s="5">
        <f t="shared" si="0"/>
        <v>-129560.99999999994</v>
      </c>
      <c r="E43" s="11">
        <f>VLOOKUP(A43,КУБ!A:D,4,0)</f>
        <v>471</v>
      </c>
      <c r="F43" s="14">
        <f>VLOOKUP(A43,ДФ!B:N,11,0)</f>
        <v>471</v>
      </c>
      <c r="G43" s="6">
        <f t="shared" si="1"/>
        <v>0</v>
      </c>
    </row>
    <row r="44" spans="1:7" x14ac:dyDescent="0.25">
      <c r="A44">
        <v>8071</v>
      </c>
      <c r="B44" s="9">
        <f>VLOOKUP(A44,КУБ!A:D,3,0)</f>
        <v>533835.07110100007</v>
      </c>
      <c r="C44" s="12">
        <f>VLOOKUP(A44,ДФ!B:N,10,0)</f>
        <v>332181.07</v>
      </c>
      <c r="D44" s="5">
        <f t="shared" si="0"/>
        <v>-201654.00110100006</v>
      </c>
      <c r="E44" s="11">
        <f>VLOOKUP(A44,КУБ!A:D,4,0)</f>
        <v>830</v>
      </c>
      <c r="F44" s="14">
        <f>VLOOKUP(A44,ДФ!B:N,11,0)</f>
        <v>830</v>
      </c>
      <c r="G44" s="6">
        <f t="shared" si="1"/>
        <v>0</v>
      </c>
    </row>
    <row r="45" spans="1:7" x14ac:dyDescent="0.25">
      <c r="A45">
        <v>8073</v>
      </c>
      <c r="B45" s="9">
        <f>VLOOKUP(A45,КУБ!A:D,3,0)</f>
        <v>467567.38908200018</v>
      </c>
      <c r="C45" s="12">
        <f>VLOOKUP(A45,ДФ!B:N,10,0)</f>
        <v>329145.39</v>
      </c>
      <c r="D45" s="5">
        <f t="shared" si="0"/>
        <v>-138421.99908200017</v>
      </c>
      <c r="E45" s="11">
        <f>VLOOKUP(A45,КУБ!A:D,4,0)</f>
        <v>766</v>
      </c>
      <c r="F45" s="14">
        <f>VLOOKUP(A45,ДФ!B:N,11,0)</f>
        <v>766</v>
      </c>
      <c r="G45" s="6">
        <f t="shared" si="1"/>
        <v>0</v>
      </c>
    </row>
    <row r="46" spans="1:7" x14ac:dyDescent="0.25">
      <c r="A46">
        <v>8074</v>
      </c>
      <c r="B46" s="9">
        <f>VLOOKUP(A46,КУБ!A:D,3,0)</f>
        <v>699398.87991000013</v>
      </c>
      <c r="C46" s="12">
        <f>VLOOKUP(A46,ДФ!B:N,10,0)</f>
        <v>467186.88</v>
      </c>
      <c r="D46" s="5">
        <f t="shared" si="0"/>
        <v>-232211.99991000013</v>
      </c>
      <c r="E46" s="11">
        <f>VLOOKUP(A46,КУБ!A:D,4,0)</f>
        <v>805</v>
      </c>
      <c r="F46" s="14">
        <f>VLOOKUP(A46,ДФ!B:N,11,0)</f>
        <v>805</v>
      </c>
      <c r="G46" s="6">
        <f t="shared" si="1"/>
        <v>0</v>
      </c>
    </row>
    <row r="47" spans="1:7" x14ac:dyDescent="0.25">
      <c r="A47">
        <v>8075</v>
      </c>
      <c r="B47" s="9">
        <f>VLOOKUP(A47,КУБ!A:D,3,0)</f>
        <v>332155.13965300017</v>
      </c>
      <c r="C47" s="12">
        <f>VLOOKUP(A47,ДФ!B:N,10,0)</f>
        <v>216735.64</v>
      </c>
      <c r="D47" s="5">
        <f t="shared" si="0"/>
        <v>-115419.49965300015</v>
      </c>
      <c r="E47" s="11">
        <f>VLOOKUP(A47,КУБ!A:D,4,0)</f>
        <v>551</v>
      </c>
      <c r="F47" s="14">
        <f>VLOOKUP(A47,ДФ!B:N,11,0)</f>
        <v>551</v>
      </c>
      <c r="G47" s="6">
        <f t="shared" si="1"/>
        <v>0</v>
      </c>
    </row>
    <row r="48" spans="1:7" x14ac:dyDescent="0.25">
      <c r="A48">
        <v>8076</v>
      </c>
      <c r="B48" s="9">
        <f>VLOOKUP(A48,КУБ!A:D,3,0)</f>
        <v>877142.2396780001</v>
      </c>
      <c r="C48" s="12">
        <f>VLOOKUP(A48,ДФ!B:N,10,0)</f>
        <v>446302.74</v>
      </c>
      <c r="D48" s="5">
        <f t="shared" si="0"/>
        <v>-430839.49967800011</v>
      </c>
      <c r="E48" s="11">
        <f>VLOOKUP(A48,КУБ!A:D,4,0)</f>
        <v>950</v>
      </c>
      <c r="F48" s="14">
        <f>VLOOKUP(A48,ДФ!B:N,11,0)</f>
        <v>950</v>
      </c>
      <c r="G48" s="6">
        <f t="shared" si="1"/>
        <v>0</v>
      </c>
    </row>
    <row r="49" spans="1:7" x14ac:dyDescent="0.25">
      <c r="A49">
        <v>8078</v>
      </c>
      <c r="B49" s="9">
        <f>VLOOKUP(A49,КУБ!A:D,3,0)</f>
        <v>463311.481654</v>
      </c>
      <c r="C49" s="12">
        <f>VLOOKUP(A49,ДФ!B:N,10,0)</f>
        <v>248161.98</v>
      </c>
      <c r="D49" s="5">
        <f t="shared" si="0"/>
        <v>-215149.50165399999</v>
      </c>
      <c r="E49" s="11">
        <f>VLOOKUP(A49,КУБ!A:D,4,0)</f>
        <v>804</v>
      </c>
      <c r="F49" s="14">
        <f>VLOOKUP(A49,ДФ!B:N,11,0)</f>
        <v>804</v>
      </c>
      <c r="G49" s="6">
        <f t="shared" si="1"/>
        <v>0</v>
      </c>
    </row>
    <row r="50" spans="1:7" x14ac:dyDescent="0.25">
      <c r="A50">
        <v>8079</v>
      </c>
      <c r="B50" s="9">
        <f>VLOOKUP(A50,КУБ!A:D,3,0)</f>
        <v>769099.84026799968</v>
      </c>
      <c r="C50" s="12">
        <f>VLOOKUP(A50,ДФ!B:N,10,0)</f>
        <v>515109.34</v>
      </c>
      <c r="D50" s="5">
        <f t="shared" si="0"/>
        <v>-253990.50026799965</v>
      </c>
      <c r="E50" s="11">
        <f>VLOOKUP(A50,КУБ!A:D,4,0)</f>
        <v>1109</v>
      </c>
      <c r="F50" s="14">
        <f>VLOOKUP(A50,ДФ!B:N,11,0)</f>
        <v>1109</v>
      </c>
      <c r="G50" s="6">
        <f t="shared" si="1"/>
        <v>0</v>
      </c>
    </row>
    <row r="51" spans="1:7" x14ac:dyDescent="0.25">
      <c r="A51">
        <v>8080</v>
      </c>
      <c r="B51" s="9">
        <f>VLOOKUP(A51,КУБ!A:D,3,0)</f>
        <v>1374090.0268180005</v>
      </c>
      <c r="C51" s="12">
        <f>VLOOKUP(A51,ДФ!B:N,10,0)</f>
        <v>813772.55</v>
      </c>
      <c r="D51" s="5">
        <f t="shared" si="0"/>
        <v>-560317.47681800043</v>
      </c>
      <c r="E51" s="11">
        <f>VLOOKUP(A51,КУБ!A:D,4,0)</f>
        <v>1471</v>
      </c>
      <c r="F51" s="14">
        <f>VLOOKUP(A51,ДФ!B:N,11,0)</f>
        <v>1465</v>
      </c>
      <c r="G51" s="6">
        <f t="shared" si="1"/>
        <v>-6</v>
      </c>
    </row>
    <row r="52" spans="1:7" x14ac:dyDescent="0.25">
      <c r="A52">
        <v>8081</v>
      </c>
      <c r="B52" s="9">
        <f>VLOOKUP(A52,КУБ!A:D,3,0)</f>
        <v>4759059.7158090016</v>
      </c>
      <c r="C52" s="12">
        <f>VLOOKUP(A52,ДФ!B:N,10,0)</f>
        <v>2839133.05</v>
      </c>
      <c r="D52" s="5">
        <f t="shared" si="0"/>
        <v>-1919926.6658090018</v>
      </c>
      <c r="E52" s="11">
        <f>VLOOKUP(A52,КУБ!A:D,4,0)</f>
        <v>3277</v>
      </c>
      <c r="F52" s="14">
        <f>VLOOKUP(A52,ДФ!B:N,11,0)</f>
        <v>3277</v>
      </c>
      <c r="G52" s="6">
        <f t="shared" si="1"/>
        <v>0</v>
      </c>
    </row>
    <row r="53" spans="1:7" x14ac:dyDescent="0.25">
      <c r="A53">
        <v>8082</v>
      </c>
      <c r="B53" s="9">
        <f>VLOOKUP(A53,КУБ!A:D,3,0)</f>
        <v>8205222.6500170035</v>
      </c>
      <c r="C53" s="12">
        <f>VLOOKUP(A53,ДФ!B:N,10,0)</f>
        <v>4358004.05</v>
      </c>
      <c r="D53" s="5">
        <f t="shared" si="0"/>
        <v>-3847218.6000170037</v>
      </c>
      <c r="E53" s="11">
        <f>VLOOKUP(A53,КУБ!A:D,4,0)</f>
        <v>5111</v>
      </c>
      <c r="F53" s="14">
        <f>VLOOKUP(A53,ДФ!B:N,11,0)</f>
        <v>5111</v>
      </c>
      <c r="G53" s="6">
        <f t="shared" si="1"/>
        <v>0</v>
      </c>
    </row>
    <row r="54" spans="1:7" x14ac:dyDescent="0.25">
      <c r="A54">
        <v>8083</v>
      </c>
      <c r="B54" s="9">
        <f>VLOOKUP(A54,КУБ!A:D,3,0)</f>
        <v>4862533.6510949982</v>
      </c>
      <c r="C54" s="12">
        <f>VLOOKUP(A54,ДФ!B:N,10,0)</f>
        <v>2951849.83</v>
      </c>
      <c r="D54" s="5">
        <f t="shared" si="0"/>
        <v>-1910683.8210949982</v>
      </c>
      <c r="E54" s="11">
        <f>VLOOKUP(A54,КУБ!A:D,4,0)</f>
        <v>3439</v>
      </c>
      <c r="F54" s="14">
        <f>VLOOKUP(A54,ДФ!B:N,11,0)</f>
        <v>3439</v>
      </c>
      <c r="G54" s="6">
        <f t="shared" si="1"/>
        <v>0</v>
      </c>
    </row>
    <row r="55" spans="1:7" x14ac:dyDescent="0.25">
      <c r="A55">
        <v>8084</v>
      </c>
      <c r="B55" s="9">
        <f>VLOOKUP(A55,КУБ!A:D,3,0)</f>
        <v>3405271.8995589959</v>
      </c>
      <c r="C55" s="12">
        <f>VLOOKUP(A55,ДФ!B:N,10,0)</f>
        <v>2137812.1</v>
      </c>
      <c r="D55" s="5">
        <f t="shared" si="0"/>
        <v>-1267459.7995589958</v>
      </c>
      <c r="E55" s="11">
        <f>VLOOKUP(A55,КУБ!A:D,4,0)</f>
        <v>2854</v>
      </c>
      <c r="F55" s="14">
        <f>VLOOKUP(A55,ДФ!B:N,11,0)</f>
        <v>2854</v>
      </c>
      <c r="G55" s="6">
        <f t="shared" si="1"/>
        <v>0</v>
      </c>
    </row>
    <row r="56" spans="1:7" x14ac:dyDescent="0.25">
      <c r="A56" s="7" t="s">
        <v>71</v>
      </c>
      <c r="B56" s="10">
        <f>SUM(B3:B55)</f>
        <v>64687270.960082009</v>
      </c>
      <c r="C56" s="13">
        <f t="shared" ref="C56:F56" si="2">SUM(C3:C55)</f>
        <v>39933022.560000002</v>
      </c>
      <c r="D56" s="8">
        <f t="shared" si="2"/>
        <v>-24754248.400082007</v>
      </c>
      <c r="E56" s="10">
        <f t="shared" si="2"/>
        <v>67361</v>
      </c>
      <c r="F56" s="13">
        <f t="shared" si="2"/>
        <v>67333</v>
      </c>
      <c r="G56" s="8">
        <f>SUM(G3:G55)</f>
        <v>-28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0E051-B5C6-406C-A6BA-A64CAB3A65BD}">
  <dimension ref="A1:D58"/>
  <sheetViews>
    <sheetView workbookViewId="0">
      <selection activeCell="C4" sqref="C4:D4"/>
    </sheetView>
  </sheetViews>
  <sheetFormatPr defaultRowHeight="15" x14ac:dyDescent="0.25"/>
  <cols>
    <col min="2" max="2" width="17.28515625" bestFit="1" customWidth="1"/>
    <col min="3" max="3" width="25.140625" bestFit="1" customWidth="1"/>
    <col min="4" max="4" width="24.42578125" bestFit="1" customWidth="1"/>
  </cols>
  <sheetData>
    <row r="1" spans="1:4" x14ac:dyDescent="0.25">
      <c r="B1" s="1" t="s">
        <v>0</v>
      </c>
      <c r="C1" t="s" vm="1">
        <v>58</v>
      </c>
    </row>
    <row r="3" spans="1:4" x14ac:dyDescent="0.25">
      <c r="B3" s="1" t="s">
        <v>1</v>
      </c>
      <c r="C3" t="s">
        <v>56</v>
      </c>
      <c r="D3" t="s">
        <v>57</v>
      </c>
    </row>
    <row r="4" spans="1:4" x14ac:dyDescent="0.25">
      <c r="A4">
        <f>B4*1</f>
        <v>8000</v>
      </c>
      <c r="B4" s="2" t="s">
        <v>2</v>
      </c>
      <c r="C4" s="3">
        <v>723815.72301199997</v>
      </c>
      <c r="D4" s="4">
        <v>915</v>
      </c>
    </row>
    <row r="5" spans="1:4" x14ac:dyDescent="0.25">
      <c r="A5">
        <f t="shared" ref="A5:A57" si="0">B5*1</f>
        <v>8001</v>
      </c>
      <c r="B5" s="2" t="s">
        <v>3</v>
      </c>
      <c r="C5" s="3">
        <v>454456.33238500002</v>
      </c>
      <c r="D5" s="4">
        <v>662</v>
      </c>
    </row>
    <row r="6" spans="1:4" x14ac:dyDescent="0.25">
      <c r="A6">
        <f t="shared" si="0"/>
        <v>8003</v>
      </c>
      <c r="B6" s="2" t="s">
        <v>4</v>
      </c>
      <c r="C6" s="3">
        <v>485744.47149599995</v>
      </c>
      <c r="D6" s="4">
        <v>661</v>
      </c>
    </row>
    <row r="7" spans="1:4" x14ac:dyDescent="0.25">
      <c r="A7">
        <f t="shared" si="0"/>
        <v>8004</v>
      </c>
      <c r="B7" s="2" t="s">
        <v>5</v>
      </c>
      <c r="C7" s="3">
        <v>838943.82763000019</v>
      </c>
      <c r="D7" s="4">
        <v>1153</v>
      </c>
    </row>
    <row r="8" spans="1:4" x14ac:dyDescent="0.25">
      <c r="A8">
        <f t="shared" si="0"/>
        <v>8005</v>
      </c>
      <c r="B8" s="2" t="s">
        <v>6</v>
      </c>
      <c r="C8" s="3">
        <v>3000074.272425998</v>
      </c>
      <c r="D8" s="4">
        <v>2885</v>
      </c>
    </row>
    <row r="9" spans="1:4" x14ac:dyDescent="0.25">
      <c r="A9">
        <f t="shared" si="0"/>
        <v>8006</v>
      </c>
      <c r="B9" s="2" t="s">
        <v>7</v>
      </c>
      <c r="C9" s="3">
        <v>1342321.8998789997</v>
      </c>
      <c r="D9" s="4">
        <v>1652</v>
      </c>
    </row>
    <row r="10" spans="1:4" x14ac:dyDescent="0.25">
      <c r="A10">
        <f t="shared" si="0"/>
        <v>8009</v>
      </c>
      <c r="B10" s="2" t="s">
        <v>8</v>
      </c>
      <c r="C10" s="3">
        <v>523572.17999199993</v>
      </c>
      <c r="D10" s="4">
        <v>739</v>
      </c>
    </row>
    <row r="11" spans="1:4" x14ac:dyDescent="0.25">
      <c r="A11">
        <f t="shared" si="0"/>
        <v>8010</v>
      </c>
      <c r="B11" s="2" t="s">
        <v>9</v>
      </c>
      <c r="C11" s="3">
        <v>861257.12999999989</v>
      </c>
      <c r="D11" s="4">
        <v>1100</v>
      </c>
    </row>
    <row r="12" spans="1:4" x14ac:dyDescent="0.25">
      <c r="A12">
        <f t="shared" si="0"/>
        <v>8011</v>
      </c>
      <c r="B12" s="2" t="s">
        <v>10</v>
      </c>
      <c r="C12" s="3">
        <v>1077214.3239539999</v>
      </c>
      <c r="D12" s="4">
        <v>1115</v>
      </c>
    </row>
    <row r="13" spans="1:4" x14ac:dyDescent="0.25">
      <c r="A13">
        <f t="shared" si="0"/>
        <v>8012</v>
      </c>
      <c r="B13" s="2" t="s">
        <v>11</v>
      </c>
      <c r="C13" s="3">
        <v>393684.58704299998</v>
      </c>
      <c r="D13" s="4">
        <v>558</v>
      </c>
    </row>
    <row r="14" spans="1:4" x14ac:dyDescent="0.25">
      <c r="A14">
        <f t="shared" si="0"/>
        <v>8014</v>
      </c>
      <c r="B14" s="2" t="s">
        <v>12</v>
      </c>
      <c r="C14" s="3">
        <v>323693.20987300004</v>
      </c>
      <c r="D14" s="4">
        <v>569</v>
      </c>
    </row>
    <row r="15" spans="1:4" x14ac:dyDescent="0.25">
      <c r="A15">
        <f t="shared" si="0"/>
        <v>8015</v>
      </c>
      <c r="B15" s="2" t="s">
        <v>13</v>
      </c>
      <c r="C15" s="3">
        <v>1592240.237937001</v>
      </c>
      <c r="D15" s="4">
        <v>2077</v>
      </c>
    </row>
    <row r="16" spans="1:4" x14ac:dyDescent="0.25">
      <c r="A16">
        <f t="shared" si="0"/>
        <v>8016</v>
      </c>
      <c r="B16" s="2" t="s">
        <v>14</v>
      </c>
      <c r="C16" s="3">
        <v>921716.95828200097</v>
      </c>
      <c r="D16" s="4">
        <v>1226</v>
      </c>
    </row>
    <row r="17" spans="1:4" x14ac:dyDescent="0.25">
      <c r="A17">
        <f t="shared" si="0"/>
        <v>8017</v>
      </c>
      <c r="B17" s="2" t="s">
        <v>15</v>
      </c>
      <c r="C17" s="3">
        <v>620296.63643499999</v>
      </c>
      <c r="D17" s="4">
        <v>1002</v>
      </c>
    </row>
    <row r="18" spans="1:4" x14ac:dyDescent="0.25">
      <c r="A18">
        <f t="shared" si="0"/>
        <v>8018</v>
      </c>
      <c r="B18" s="2" t="s">
        <v>16</v>
      </c>
      <c r="C18" s="3">
        <v>551045.88528100005</v>
      </c>
      <c r="D18" s="4">
        <v>687</v>
      </c>
    </row>
    <row r="19" spans="1:4" x14ac:dyDescent="0.25">
      <c r="A19">
        <f t="shared" si="0"/>
        <v>8019</v>
      </c>
      <c r="B19" s="2" t="s">
        <v>17</v>
      </c>
      <c r="C19" s="3">
        <v>1730735.7906030007</v>
      </c>
      <c r="D19" s="4">
        <v>1627</v>
      </c>
    </row>
    <row r="20" spans="1:4" x14ac:dyDescent="0.25">
      <c r="A20">
        <f t="shared" si="0"/>
        <v>8020</v>
      </c>
      <c r="B20" s="2" t="s">
        <v>18</v>
      </c>
      <c r="C20" s="3">
        <v>878796.80891299993</v>
      </c>
      <c r="D20" s="4">
        <v>1082</v>
      </c>
    </row>
    <row r="21" spans="1:4" x14ac:dyDescent="0.25">
      <c r="A21">
        <f t="shared" si="0"/>
        <v>8022</v>
      </c>
      <c r="B21" s="2" t="s">
        <v>19</v>
      </c>
      <c r="C21" s="3">
        <v>547305.90390699997</v>
      </c>
      <c r="D21" s="4">
        <v>714</v>
      </c>
    </row>
    <row r="22" spans="1:4" x14ac:dyDescent="0.25">
      <c r="A22">
        <f t="shared" si="0"/>
        <v>8023</v>
      </c>
      <c r="B22" s="2" t="s">
        <v>20</v>
      </c>
      <c r="C22" s="3">
        <v>1351657.7849370004</v>
      </c>
      <c r="D22" s="4">
        <v>1456</v>
      </c>
    </row>
    <row r="23" spans="1:4" x14ac:dyDescent="0.25">
      <c r="A23">
        <f t="shared" si="0"/>
        <v>8024</v>
      </c>
      <c r="B23" s="2" t="s">
        <v>21</v>
      </c>
      <c r="C23" s="3">
        <v>3205815.2488570004</v>
      </c>
      <c r="D23" s="4">
        <v>3334</v>
      </c>
    </row>
    <row r="24" spans="1:4" x14ac:dyDescent="0.25">
      <c r="A24">
        <f t="shared" si="0"/>
        <v>8025</v>
      </c>
      <c r="B24" s="2" t="s">
        <v>22</v>
      </c>
      <c r="C24" s="3">
        <v>801502.8</v>
      </c>
      <c r="D24" s="4">
        <v>755</v>
      </c>
    </row>
    <row r="25" spans="1:4" x14ac:dyDescent="0.25">
      <c r="A25">
        <f t="shared" si="0"/>
        <v>8026</v>
      </c>
      <c r="B25" s="2" t="s">
        <v>23</v>
      </c>
      <c r="C25" s="3">
        <v>765708.26999999979</v>
      </c>
      <c r="D25" s="4">
        <v>825</v>
      </c>
    </row>
    <row r="26" spans="1:4" x14ac:dyDescent="0.25">
      <c r="A26">
        <f t="shared" si="0"/>
        <v>8027</v>
      </c>
      <c r="B26" s="2" t="s">
        <v>24</v>
      </c>
      <c r="C26" s="3">
        <v>1313636.1817929987</v>
      </c>
      <c r="D26" s="4">
        <v>1669</v>
      </c>
    </row>
    <row r="27" spans="1:4" x14ac:dyDescent="0.25">
      <c r="A27">
        <f t="shared" si="0"/>
        <v>8029</v>
      </c>
      <c r="B27" s="2" t="s">
        <v>25</v>
      </c>
      <c r="C27" s="3">
        <v>450967.02847500006</v>
      </c>
      <c r="D27" s="4">
        <v>651</v>
      </c>
    </row>
    <row r="28" spans="1:4" x14ac:dyDescent="0.25">
      <c r="A28">
        <f t="shared" si="0"/>
        <v>8032</v>
      </c>
      <c r="B28" s="2" t="s">
        <v>26</v>
      </c>
      <c r="C28" s="3">
        <v>607763.31551600038</v>
      </c>
      <c r="D28" s="4">
        <v>928</v>
      </c>
    </row>
    <row r="29" spans="1:4" x14ac:dyDescent="0.25">
      <c r="A29">
        <f t="shared" si="0"/>
        <v>8035</v>
      </c>
      <c r="B29" s="2" t="s">
        <v>27</v>
      </c>
      <c r="C29" s="3">
        <v>1752884.0300000005</v>
      </c>
      <c r="D29" s="4">
        <v>1706</v>
      </c>
    </row>
    <row r="30" spans="1:4" x14ac:dyDescent="0.25">
      <c r="A30">
        <f t="shared" si="0"/>
        <v>8036</v>
      </c>
      <c r="B30" s="2" t="s">
        <v>28</v>
      </c>
      <c r="C30" s="3">
        <v>1433483.0966180007</v>
      </c>
      <c r="D30" s="4">
        <v>1362</v>
      </c>
    </row>
    <row r="31" spans="1:4" x14ac:dyDescent="0.25">
      <c r="A31">
        <f t="shared" si="0"/>
        <v>8039</v>
      </c>
      <c r="B31" s="2" t="s">
        <v>29</v>
      </c>
      <c r="C31" s="3">
        <v>388351.01227599982</v>
      </c>
      <c r="D31" s="4">
        <v>467</v>
      </c>
    </row>
    <row r="32" spans="1:4" x14ac:dyDescent="0.25">
      <c r="A32">
        <f t="shared" si="0"/>
        <v>8054</v>
      </c>
      <c r="B32" s="2" t="s">
        <v>30</v>
      </c>
      <c r="C32" s="3">
        <v>623466.64994800056</v>
      </c>
      <c r="D32" s="4">
        <v>887</v>
      </c>
    </row>
    <row r="33" spans="1:4" x14ac:dyDescent="0.25">
      <c r="A33">
        <f t="shared" si="0"/>
        <v>8057</v>
      </c>
      <c r="B33" s="2" t="s">
        <v>31</v>
      </c>
      <c r="C33" s="3">
        <v>425795.95330300002</v>
      </c>
      <c r="D33" s="4">
        <v>697</v>
      </c>
    </row>
    <row r="34" spans="1:4" x14ac:dyDescent="0.25">
      <c r="A34">
        <f t="shared" si="0"/>
        <v>8058</v>
      </c>
      <c r="B34" s="2" t="s">
        <v>32</v>
      </c>
      <c r="C34" s="3">
        <v>279368.60000000003</v>
      </c>
      <c r="D34" s="4">
        <v>249</v>
      </c>
    </row>
    <row r="35" spans="1:4" x14ac:dyDescent="0.25">
      <c r="A35">
        <f t="shared" si="0"/>
        <v>8059</v>
      </c>
      <c r="B35" s="2" t="s">
        <v>33</v>
      </c>
      <c r="C35" s="3">
        <v>727757.6116400006</v>
      </c>
      <c r="D35" s="4">
        <v>968</v>
      </c>
    </row>
    <row r="36" spans="1:4" x14ac:dyDescent="0.25">
      <c r="A36">
        <f t="shared" si="0"/>
        <v>8061</v>
      </c>
      <c r="B36" s="2" t="s">
        <v>34</v>
      </c>
      <c r="C36" s="3">
        <v>1769423.9285780005</v>
      </c>
      <c r="D36" s="4">
        <v>1829</v>
      </c>
    </row>
    <row r="37" spans="1:4" x14ac:dyDescent="0.25">
      <c r="A37">
        <f t="shared" si="0"/>
        <v>8062</v>
      </c>
      <c r="B37" s="2" t="s">
        <v>35</v>
      </c>
      <c r="C37" s="3">
        <v>634281.2313000001</v>
      </c>
      <c r="D37" s="4">
        <v>879</v>
      </c>
    </row>
    <row r="38" spans="1:4" x14ac:dyDescent="0.25">
      <c r="A38">
        <f t="shared" si="0"/>
        <v>8063</v>
      </c>
      <c r="B38" s="2" t="s">
        <v>36</v>
      </c>
      <c r="C38" s="3">
        <v>349429.14999999997</v>
      </c>
      <c r="D38" s="4">
        <v>523</v>
      </c>
    </row>
    <row r="39" spans="1:4" x14ac:dyDescent="0.25">
      <c r="A39">
        <f t="shared" si="0"/>
        <v>8064</v>
      </c>
      <c r="B39" s="2" t="s">
        <v>37</v>
      </c>
      <c r="C39" s="3">
        <v>514325.32585599995</v>
      </c>
      <c r="D39" s="4">
        <v>642</v>
      </c>
    </row>
    <row r="40" spans="1:4" x14ac:dyDescent="0.25">
      <c r="A40">
        <f t="shared" si="0"/>
        <v>8065</v>
      </c>
      <c r="B40" s="2" t="s">
        <v>38</v>
      </c>
      <c r="C40" s="3">
        <v>1006546.7517390002</v>
      </c>
      <c r="D40" s="4">
        <v>1250</v>
      </c>
    </row>
    <row r="41" spans="1:4" x14ac:dyDescent="0.25">
      <c r="A41">
        <f t="shared" si="0"/>
        <v>8067</v>
      </c>
      <c r="B41" s="2" t="s">
        <v>39</v>
      </c>
      <c r="C41" s="3">
        <v>577346.29885600007</v>
      </c>
      <c r="D41" s="4">
        <v>647</v>
      </c>
    </row>
    <row r="42" spans="1:4" x14ac:dyDescent="0.25">
      <c r="A42">
        <f t="shared" si="0"/>
        <v>8068</v>
      </c>
      <c r="B42" s="2" t="s">
        <v>40</v>
      </c>
      <c r="C42" s="3">
        <v>857724.60909200052</v>
      </c>
      <c r="D42" s="4">
        <v>1262</v>
      </c>
    </row>
    <row r="43" spans="1:4" x14ac:dyDescent="0.25">
      <c r="A43">
        <f t="shared" si="0"/>
        <v>8069</v>
      </c>
      <c r="B43" s="2" t="s">
        <v>41</v>
      </c>
      <c r="C43" s="3">
        <v>951380.71760599955</v>
      </c>
      <c r="D43" s="4">
        <v>1513</v>
      </c>
    </row>
    <row r="44" spans="1:4" x14ac:dyDescent="0.25">
      <c r="A44">
        <f t="shared" si="0"/>
        <v>8070</v>
      </c>
      <c r="B44" s="2" t="s">
        <v>42</v>
      </c>
      <c r="C44" s="3">
        <v>283051.19999999995</v>
      </c>
      <c r="D44" s="4">
        <v>471</v>
      </c>
    </row>
    <row r="45" spans="1:4" x14ac:dyDescent="0.25">
      <c r="A45">
        <f t="shared" si="0"/>
        <v>8071</v>
      </c>
      <c r="B45" s="2" t="s">
        <v>43</v>
      </c>
      <c r="C45" s="3">
        <v>533835.07110100007</v>
      </c>
      <c r="D45" s="4">
        <v>830</v>
      </c>
    </row>
    <row r="46" spans="1:4" x14ac:dyDescent="0.25">
      <c r="A46">
        <f t="shared" si="0"/>
        <v>8073</v>
      </c>
      <c r="B46" s="2" t="s">
        <v>44</v>
      </c>
      <c r="C46" s="3">
        <v>467567.38908200018</v>
      </c>
      <c r="D46" s="4">
        <v>766</v>
      </c>
    </row>
    <row r="47" spans="1:4" x14ac:dyDescent="0.25">
      <c r="A47">
        <f t="shared" si="0"/>
        <v>8074</v>
      </c>
      <c r="B47" s="2" t="s">
        <v>45</v>
      </c>
      <c r="C47" s="3">
        <v>699398.87991000013</v>
      </c>
      <c r="D47" s="4">
        <v>805</v>
      </c>
    </row>
    <row r="48" spans="1:4" x14ac:dyDescent="0.25">
      <c r="A48">
        <f t="shared" si="0"/>
        <v>8075</v>
      </c>
      <c r="B48" s="2" t="s">
        <v>46</v>
      </c>
      <c r="C48" s="3">
        <v>332155.13965300017</v>
      </c>
      <c r="D48" s="4">
        <v>551</v>
      </c>
    </row>
    <row r="49" spans="1:4" x14ac:dyDescent="0.25">
      <c r="A49">
        <f t="shared" si="0"/>
        <v>8076</v>
      </c>
      <c r="B49" s="2" t="s">
        <v>47</v>
      </c>
      <c r="C49" s="3">
        <v>877142.2396780001</v>
      </c>
      <c r="D49" s="4">
        <v>950</v>
      </c>
    </row>
    <row r="50" spans="1:4" x14ac:dyDescent="0.25">
      <c r="A50">
        <f t="shared" si="0"/>
        <v>8078</v>
      </c>
      <c r="B50" s="2" t="s">
        <v>48</v>
      </c>
      <c r="C50" s="3">
        <v>463311.481654</v>
      </c>
      <c r="D50" s="4">
        <v>804</v>
      </c>
    </row>
    <row r="51" spans="1:4" x14ac:dyDescent="0.25">
      <c r="A51">
        <f t="shared" si="0"/>
        <v>8079</v>
      </c>
      <c r="B51" s="2" t="s">
        <v>49</v>
      </c>
      <c r="C51" s="3">
        <v>769099.84026799968</v>
      </c>
      <c r="D51" s="4">
        <v>1109</v>
      </c>
    </row>
    <row r="52" spans="1:4" x14ac:dyDescent="0.25">
      <c r="A52">
        <f t="shared" si="0"/>
        <v>8080</v>
      </c>
      <c r="B52" s="2" t="s">
        <v>50</v>
      </c>
      <c r="C52" s="3">
        <v>1374090.0268180005</v>
      </c>
      <c r="D52" s="4">
        <v>1471</v>
      </c>
    </row>
    <row r="53" spans="1:4" x14ac:dyDescent="0.25">
      <c r="A53">
        <f t="shared" si="0"/>
        <v>8081</v>
      </c>
      <c r="B53" s="2" t="s">
        <v>51</v>
      </c>
      <c r="C53" s="3">
        <v>4759059.7158090016</v>
      </c>
      <c r="D53" s="4">
        <v>3277</v>
      </c>
    </row>
    <row r="54" spans="1:4" x14ac:dyDescent="0.25">
      <c r="A54">
        <f t="shared" si="0"/>
        <v>8082</v>
      </c>
      <c r="B54" s="2" t="s">
        <v>52</v>
      </c>
      <c r="C54" s="3">
        <v>8205222.6500170035</v>
      </c>
      <c r="D54" s="4">
        <v>5111</v>
      </c>
    </row>
    <row r="55" spans="1:4" x14ac:dyDescent="0.25">
      <c r="A55">
        <f t="shared" si="0"/>
        <v>8083</v>
      </c>
      <c r="B55" s="2" t="s">
        <v>53</v>
      </c>
      <c r="C55" s="3">
        <v>4862533.6510949982</v>
      </c>
      <c r="D55" s="4">
        <v>3439</v>
      </c>
    </row>
    <row r="56" spans="1:4" x14ac:dyDescent="0.25">
      <c r="A56">
        <f t="shared" si="0"/>
        <v>8084</v>
      </c>
      <c r="B56" s="2" t="s">
        <v>54</v>
      </c>
      <c r="C56" s="3">
        <v>3405271.8995589959</v>
      </c>
      <c r="D56" s="4">
        <v>2854</v>
      </c>
    </row>
    <row r="57" spans="1:4" x14ac:dyDescent="0.25">
      <c r="A57">
        <f t="shared" si="0"/>
        <v>8086</v>
      </c>
      <c r="B57" s="2" t="s">
        <v>77</v>
      </c>
      <c r="C57" s="3">
        <v>337018.57046500006</v>
      </c>
      <c r="D57" s="4">
        <v>483</v>
      </c>
    </row>
    <row r="58" spans="1:4" x14ac:dyDescent="0.25">
      <c r="B58" s="2" t="s">
        <v>55</v>
      </c>
      <c r="C58" s="3">
        <v>65024289.530547015</v>
      </c>
      <c r="D58" s="4">
        <v>67844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F07A9-FC04-4787-8114-9DF33A25D927}">
  <dimension ref="B3:N59"/>
  <sheetViews>
    <sheetView topLeftCell="A43" workbookViewId="0">
      <selection activeCell="K55" sqref="K55:L55"/>
    </sheetView>
  </sheetViews>
  <sheetFormatPr defaultRowHeight="15" x14ac:dyDescent="0.25"/>
  <sheetData>
    <row r="3" spans="2:14" x14ac:dyDescent="0.25">
      <c r="C3" t="s">
        <v>59</v>
      </c>
      <c r="E3" t="s">
        <v>60</v>
      </c>
      <c r="G3" t="s">
        <v>61</v>
      </c>
      <c r="I3" t="s">
        <v>62</v>
      </c>
      <c r="K3" t="s">
        <v>75</v>
      </c>
      <c r="M3" t="s">
        <v>76</v>
      </c>
    </row>
    <row r="4" spans="2:14" x14ac:dyDescent="0.25">
      <c r="C4" t="s">
        <v>73</v>
      </c>
      <c r="D4" t="s">
        <v>74</v>
      </c>
      <c r="E4" t="s">
        <v>73</v>
      </c>
      <c r="F4" t="s">
        <v>74</v>
      </c>
      <c r="G4" t="s">
        <v>73</v>
      </c>
      <c r="H4" t="s">
        <v>74</v>
      </c>
      <c r="I4" t="s">
        <v>73</v>
      </c>
      <c r="J4" t="s">
        <v>74</v>
      </c>
      <c r="K4" t="s">
        <v>73</v>
      </c>
      <c r="L4" t="s">
        <v>74</v>
      </c>
      <c r="M4" t="s">
        <v>73</v>
      </c>
      <c r="N4" t="s">
        <v>74</v>
      </c>
    </row>
    <row r="5" spans="2:14" x14ac:dyDescent="0.25">
      <c r="B5">
        <v>8026</v>
      </c>
      <c r="C5">
        <v>634130.06999999995</v>
      </c>
      <c r="D5">
        <v>1273</v>
      </c>
      <c r="E5">
        <v>512514.4</v>
      </c>
      <c r="F5">
        <v>890</v>
      </c>
      <c r="G5">
        <v>408170</v>
      </c>
      <c r="H5">
        <v>809</v>
      </c>
      <c r="I5">
        <v>438543.1</v>
      </c>
      <c r="J5">
        <v>831</v>
      </c>
      <c r="K5">
        <v>455264.77</v>
      </c>
      <c r="L5">
        <v>825</v>
      </c>
      <c r="M5">
        <v>414372.3</v>
      </c>
      <c r="N5">
        <v>838</v>
      </c>
    </row>
    <row r="6" spans="2:14" x14ac:dyDescent="0.25">
      <c r="B6">
        <v>8085</v>
      </c>
      <c r="C6">
        <v>502319</v>
      </c>
      <c r="D6">
        <v>1109</v>
      </c>
      <c r="E6">
        <v>262822</v>
      </c>
      <c r="F6">
        <v>623</v>
      </c>
      <c r="G6" t="s">
        <v>63</v>
      </c>
      <c r="H6" t="s">
        <v>63</v>
      </c>
      <c r="I6" t="s">
        <v>63</v>
      </c>
      <c r="J6" t="s">
        <v>63</v>
      </c>
    </row>
    <row r="7" spans="2:14" x14ac:dyDescent="0.25">
      <c r="B7">
        <v>8018</v>
      </c>
      <c r="C7">
        <v>630689.82999999996</v>
      </c>
      <c r="D7">
        <v>1184</v>
      </c>
      <c r="E7">
        <v>450663.5</v>
      </c>
      <c r="F7">
        <v>787</v>
      </c>
      <c r="G7">
        <v>368820.9</v>
      </c>
      <c r="H7">
        <v>697</v>
      </c>
      <c r="I7">
        <v>333520.8</v>
      </c>
      <c r="J7">
        <v>681</v>
      </c>
      <c r="K7">
        <v>377656.38</v>
      </c>
      <c r="L7">
        <v>687</v>
      </c>
      <c r="M7">
        <v>423500.2</v>
      </c>
      <c r="N7">
        <v>825</v>
      </c>
    </row>
    <row r="8" spans="2:14" x14ac:dyDescent="0.25">
      <c r="B8">
        <v>8020</v>
      </c>
      <c r="C8">
        <v>928283.82</v>
      </c>
      <c r="D8">
        <v>1745</v>
      </c>
      <c r="E8">
        <v>573617.69999999995</v>
      </c>
      <c r="F8">
        <v>1115</v>
      </c>
      <c r="G8">
        <v>629698.6</v>
      </c>
      <c r="H8">
        <v>1100</v>
      </c>
      <c r="I8">
        <v>598680.9</v>
      </c>
      <c r="J8">
        <v>1063</v>
      </c>
      <c r="K8">
        <v>536686.81000000006</v>
      </c>
      <c r="L8">
        <v>1082</v>
      </c>
      <c r="M8">
        <v>641714.30000000005</v>
      </c>
      <c r="N8">
        <v>1141</v>
      </c>
    </row>
    <row r="9" spans="2:14" x14ac:dyDescent="0.25">
      <c r="B9">
        <v>8039</v>
      </c>
      <c r="C9">
        <v>380739.41</v>
      </c>
      <c r="D9">
        <v>726</v>
      </c>
      <c r="E9">
        <v>231967.2</v>
      </c>
      <c r="F9">
        <v>412</v>
      </c>
      <c r="G9">
        <v>227921.3</v>
      </c>
      <c r="H9">
        <v>452</v>
      </c>
      <c r="I9">
        <v>218865.7</v>
      </c>
      <c r="J9">
        <v>422</v>
      </c>
      <c r="K9">
        <v>221197.01</v>
      </c>
      <c r="L9">
        <v>467</v>
      </c>
      <c r="M9">
        <v>225393.9</v>
      </c>
      <c r="N9">
        <v>409</v>
      </c>
    </row>
    <row r="10" spans="2:14" x14ac:dyDescent="0.25">
      <c r="B10">
        <v>8004</v>
      </c>
      <c r="C10">
        <v>975170.76</v>
      </c>
      <c r="D10">
        <v>2277</v>
      </c>
      <c r="E10">
        <v>605074.80000000005</v>
      </c>
      <c r="F10">
        <v>1419</v>
      </c>
      <c r="G10">
        <v>570264.19999999995</v>
      </c>
      <c r="H10">
        <v>1408</v>
      </c>
      <c r="I10">
        <v>412683.1</v>
      </c>
      <c r="J10">
        <v>1101</v>
      </c>
      <c r="K10">
        <v>438643.83</v>
      </c>
      <c r="L10">
        <v>1153</v>
      </c>
      <c r="M10">
        <v>468409.5</v>
      </c>
      <c r="N10">
        <v>1104</v>
      </c>
    </row>
    <row r="11" spans="2:14" x14ac:dyDescent="0.25">
      <c r="B11">
        <v>8080</v>
      </c>
      <c r="C11">
        <v>1206594.57</v>
      </c>
      <c r="D11">
        <v>2299</v>
      </c>
      <c r="E11">
        <v>834266.5</v>
      </c>
      <c r="F11">
        <v>1613</v>
      </c>
      <c r="G11">
        <v>824642.9</v>
      </c>
      <c r="H11">
        <v>1463</v>
      </c>
      <c r="I11">
        <v>783930.6</v>
      </c>
      <c r="J11">
        <v>1435</v>
      </c>
      <c r="K11">
        <v>813772.55</v>
      </c>
      <c r="L11">
        <v>1465</v>
      </c>
      <c r="M11">
        <v>942088.4</v>
      </c>
      <c r="N11">
        <v>1664</v>
      </c>
    </row>
    <row r="12" spans="2:14" x14ac:dyDescent="0.25">
      <c r="B12">
        <v>8001</v>
      </c>
      <c r="C12">
        <v>484692.51</v>
      </c>
      <c r="D12">
        <v>1129</v>
      </c>
      <c r="E12">
        <v>286731.09999999998</v>
      </c>
      <c r="F12">
        <v>662</v>
      </c>
      <c r="G12">
        <v>297530.7</v>
      </c>
      <c r="H12">
        <v>652</v>
      </c>
      <c r="I12">
        <v>363952</v>
      </c>
      <c r="J12">
        <v>632</v>
      </c>
      <c r="K12">
        <v>300540.33</v>
      </c>
      <c r="L12">
        <v>662</v>
      </c>
      <c r="M12">
        <v>312997.5</v>
      </c>
      <c r="N12">
        <v>706</v>
      </c>
    </row>
    <row r="13" spans="2:14" x14ac:dyDescent="0.25">
      <c r="B13">
        <v>8079</v>
      </c>
      <c r="C13">
        <v>917149.83</v>
      </c>
      <c r="D13">
        <v>1992</v>
      </c>
      <c r="E13">
        <v>581116.9</v>
      </c>
      <c r="F13">
        <v>1256</v>
      </c>
      <c r="G13">
        <v>603116.30000000005</v>
      </c>
      <c r="H13">
        <v>1175</v>
      </c>
      <c r="I13">
        <v>510376.8</v>
      </c>
      <c r="J13">
        <v>1115</v>
      </c>
      <c r="K13">
        <v>515109.34</v>
      </c>
      <c r="L13">
        <v>1109</v>
      </c>
      <c r="M13">
        <v>617378.69999999995</v>
      </c>
      <c r="N13">
        <v>1159</v>
      </c>
    </row>
    <row r="14" spans="2:14" x14ac:dyDescent="0.25">
      <c r="B14">
        <v>8059</v>
      </c>
      <c r="C14">
        <v>658189.62</v>
      </c>
      <c r="D14">
        <v>1385</v>
      </c>
      <c r="E14">
        <v>436814.8</v>
      </c>
      <c r="F14">
        <v>933</v>
      </c>
      <c r="G14">
        <v>437308.9</v>
      </c>
      <c r="H14">
        <v>916</v>
      </c>
      <c r="I14">
        <v>409527.5</v>
      </c>
      <c r="J14">
        <v>914</v>
      </c>
      <c r="K14">
        <v>492563.61</v>
      </c>
      <c r="L14">
        <v>968</v>
      </c>
      <c r="M14">
        <v>521467.2</v>
      </c>
      <c r="N14">
        <v>1049</v>
      </c>
    </row>
    <row r="15" spans="2:14" x14ac:dyDescent="0.25">
      <c r="B15">
        <v>8076</v>
      </c>
      <c r="C15">
        <v>724291.64</v>
      </c>
      <c r="D15">
        <v>1602</v>
      </c>
      <c r="E15">
        <v>465992.5</v>
      </c>
      <c r="F15">
        <v>1003</v>
      </c>
      <c r="G15">
        <v>459811.2</v>
      </c>
      <c r="H15">
        <v>994</v>
      </c>
      <c r="I15">
        <v>404026.9</v>
      </c>
      <c r="J15">
        <v>919</v>
      </c>
      <c r="K15">
        <v>446302.74</v>
      </c>
      <c r="L15">
        <v>950</v>
      </c>
      <c r="M15">
        <v>460113</v>
      </c>
      <c r="N15">
        <v>981</v>
      </c>
    </row>
    <row r="16" spans="2:14" x14ac:dyDescent="0.25">
      <c r="B16">
        <v>8023</v>
      </c>
      <c r="C16">
        <v>1363030.92</v>
      </c>
      <c r="D16">
        <v>2401</v>
      </c>
      <c r="E16">
        <v>792312.7</v>
      </c>
      <c r="F16">
        <v>1553</v>
      </c>
      <c r="G16">
        <v>741600.5</v>
      </c>
      <c r="H16">
        <v>1416</v>
      </c>
      <c r="I16">
        <v>861520.1</v>
      </c>
      <c r="J16">
        <v>1488</v>
      </c>
      <c r="K16">
        <v>804412.79</v>
      </c>
      <c r="L16">
        <v>1456</v>
      </c>
      <c r="M16">
        <v>789743.5</v>
      </c>
      <c r="N16">
        <v>1468</v>
      </c>
    </row>
    <row r="17" spans="2:14" x14ac:dyDescent="0.25">
      <c r="B17">
        <v>8061</v>
      </c>
      <c r="C17">
        <v>1638013.78</v>
      </c>
      <c r="D17">
        <v>3152</v>
      </c>
      <c r="E17">
        <v>1121312</v>
      </c>
      <c r="F17">
        <v>2059</v>
      </c>
      <c r="G17">
        <v>1104627</v>
      </c>
      <c r="H17">
        <v>2011</v>
      </c>
      <c r="I17">
        <v>983545.5</v>
      </c>
      <c r="J17">
        <v>1934</v>
      </c>
      <c r="K17">
        <v>1008318.93</v>
      </c>
      <c r="L17">
        <v>1829</v>
      </c>
      <c r="M17">
        <v>1008888</v>
      </c>
      <c r="N17">
        <v>1881</v>
      </c>
    </row>
    <row r="18" spans="2:14" x14ac:dyDescent="0.25">
      <c r="B18">
        <v>8070</v>
      </c>
      <c r="C18">
        <v>240679.52</v>
      </c>
      <c r="D18">
        <v>793</v>
      </c>
      <c r="E18">
        <v>153176.29999999999</v>
      </c>
      <c r="F18">
        <v>500</v>
      </c>
      <c r="G18">
        <v>180168.3</v>
      </c>
      <c r="H18">
        <v>494</v>
      </c>
      <c r="I18">
        <v>142020.6</v>
      </c>
      <c r="J18">
        <v>464</v>
      </c>
      <c r="K18">
        <v>153490.20000000001</v>
      </c>
      <c r="L18">
        <v>471</v>
      </c>
      <c r="M18">
        <v>160840.1</v>
      </c>
      <c r="N18">
        <v>519</v>
      </c>
    </row>
    <row r="19" spans="2:14" x14ac:dyDescent="0.25">
      <c r="B19">
        <v>8036</v>
      </c>
      <c r="C19">
        <v>1508764.13</v>
      </c>
      <c r="D19">
        <v>2155</v>
      </c>
      <c r="E19">
        <v>857831.8</v>
      </c>
      <c r="F19">
        <v>1356</v>
      </c>
      <c r="G19">
        <v>1106282</v>
      </c>
      <c r="H19">
        <v>1494</v>
      </c>
      <c r="I19">
        <v>879178</v>
      </c>
      <c r="J19">
        <v>1407</v>
      </c>
      <c r="K19">
        <v>911252.59</v>
      </c>
      <c r="L19">
        <v>1360</v>
      </c>
      <c r="M19">
        <v>871337.3</v>
      </c>
      <c r="N19">
        <v>1347</v>
      </c>
    </row>
    <row r="20" spans="2:14" x14ac:dyDescent="0.25">
      <c r="B20">
        <v>8081</v>
      </c>
      <c r="C20">
        <v>4193411.73</v>
      </c>
      <c r="D20">
        <v>5394</v>
      </c>
      <c r="E20">
        <v>3066947</v>
      </c>
      <c r="F20">
        <v>3599</v>
      </c>
      <c r="G20">
        <v>2904172</v>
      </c>
      <c r="H20">
        <v>3246</v>
      </c>
      <c r="I20">
        <v>2584446</v>
      </c>
      <c r="J20">
        <v>3142</v>
      </c>
      <c r="K20">
        <v>2839133.05</v>
      </c>
      <c r="L20">
        <v>3277</v>
      </c>
      <c r="M20">
        <v>3013268</v>
      </c>
      <c r="N20">
        <v>3565</v>
      </c>
    </row>
    <row r="21" spans="2:14" x14ac:dyDescent="0.25">
      <c r="B21">
        <v>8069</v>
      </c>
      <c r="C21">
        <v>940389.06</v>
      </c>
      <c r="D21">
        <v>2261</v>
      </c>
      <c r="E21">
        <v>665856.6</v>
      </c>
      <c r="F21">
        <v>1520</v>
      </c>
      <c r="G21">
        <v>663786</v>
      </c>
      <c r="H21">
        <v>1539</v>
      </c>
      <c r="I21">
        <v>642065.80000000005</v>
      </c>
      <c r="J21">
        <v>1560</v>
      </c>
      <c r="K21">
        <v>691645.72</v>
      </c>
      <c r="L21">
        <v>1513</v>
      </c>
      <c r="M21">
        <v>693966.6</v>
      </c>
      <c r="N21">
        <v>1619</v>
      </c>
    </row>
    <row r="22" spans="2:14" x14ac:dyDescent="0.25">
      <c r="B22">
        <v>8024</v>
      </c>
      <c r="C22">
        <v>3496256.18</v>
      </c>
      <c r="D22">
        <v>5048</v>
      </c>
      <c r="E22">
        <v>2484776</v>
      </c>
      <c r="F22">
        <v>3457</v>
      </c>
      <c r="G22">
        <v>2563954</v>
      </c>
      <c r="H22">
        <v>3382</v>
      </c>
      <c r="I22">
        <v>2318935</v>
      </c>
      <c r="J22">
        <v>3228</v>
      </c>
      <c r="K22">
        <v>2494821.25</v>
      </c>
      <c r="L22">
        <v>3334</v>
      </c>
      <c r="M22">
        <v>2707256</v>
      </c>
      <c r="N22">
        <v>3540</v>
      </c>
    </row>
    <row r="23" spans="2:14" x14ac:dyDescent="0.25">
      <c r="B23">
        <v>8065</v>
      </c>
      <c r="C23">
        <v>1179341.31</v>
      </c>
      <c r="D23">
        <v>2131</v>
      </c>
      <c r="E23">
        <v>802231.5</v>
      </c>
      <c r="F23">
        <v>1404</v>
      </c>
      <c r="G23">
        <v>764160.2</v>
      </c>
      <c r="H23">
        <v>1342</v>
      </c>
      <c r="I23">
        <v>711578.1</v>
      </c>
      <c r="J23">
        <v>1286</v>
      </c>
      <c r="K23">
        <v>713116.25</v>
      </c>
      <c r="L23">
        <v>1248</v>
      </c>
      <c r="M23">
        <v>815503.3</v>
      </c>
      <c r="N23">
        <v>1376</v>
      </c>
    </row>
    <row r="24" spans="2:14" x14ac:dyDescent="0.25">
      <c r="B24">
        <v>8068</v>
      </c>
      <c r="C24">
        <v>930269.04</v>
      </c>
      <c r="D24">
        <v>2106</v>
      </c>
      <c r="E24">
        <v>688309.2</v>
      </c>
      <c r="F24">
        <v>1394</v>
      </c>
      <c r="G24">
        <v>633783.1</v>
      </c>
      <c r="H24">
        <v>1332</v>
      </c>
      <c r="I24">
        <v>612830.1</v>
      </c>
      <c r="J24">
        <v>1329</v>
      </c>
      <c r="K24">
        <v>640873.61</v>
      </c>
      <c r="L24">
        <v>1262</v>
      </c>
      <c r="M24">
        <v>585105.4</v>
      </c>
      <c r="N24">
        <v>1244</v>
      </c>
    </row>
    <row r="25" spans="2:14" x14ac:dyDescent="0.25">
      <c r="B25">
        <v>8078</v>
      </c>
      <c r="C25">
        <v>400859.95</v>
      </c>
      <c r="D25">
        <v>1387</v>
      </c>
      <c r="E25">
        <v>229364.7</v>
      </c>
      <c r="F25">
        <v>764</v>
      </c>
      <c r="G25">
        <v>286347.3</v>
      </c>
      <c r="H25">
        <v>871</v>
      </c>
      <c r="I25">
        <v>285249.40000000002</v>
      </c>
      <c r="J25">
        <v>833</v>
      </c>
      <c r="K25">
        <v>248161.98</v>
      </c>
      <c r="L25">
        <v>804</v>
      </c>
      <c r="M25">
        <v>275057</v>
      </c>
      <c r="N25">
        <v>885</v>
      </c>
    </row>
    <row r="26" spans="2:14" x14ac:dyDescent="0.25">
      <c r="B26">
        <v>8015</v>
      </c>
      <c r="C26">
        <v>1725805.14</v>
      </c>
      <c r="D26">
        <v>3294</v>
      </c>
      <c r="E26">
        <v>1184685</v>
      </c>
      <c r="F26">
        <v>2127</v>
      </c>
      <c r="G26">
        <v>1172403</v>
      </c>
      <c r="H26">
        <v>2119</v>
      </c>
      <c r="I26">
        <v>1121476</v>
      </c>
      <c r="J26">
        <v>2033</v>
      </c>
      <c r="K26">
        <v>1144474.74</v>
      </c>
      <c r="L26">
        <v>2077</v>
      </c>
      <c r="M26">
        <v>1219286</v>
      </c>
      <c r="N26">
        <v>2154</v>
      </c>
    </row>
    <row r="27" spans="2:14" x14ac:dyDescent="0.25">
      <c r="B27">
        <v>8063</v>
      </c>
      <c r="C27">
        <v>293646.11</v>
      </c>
      <c r="D27">
        <v>852</v>
      </c>
      <c r="E27">
        <v>208456.9</v>
      </c>
      <c r="F27">
        <v>548</v>
      </c>
      <c r="G27">
        <v>168442.5</v>
      </c>
      <c r="H27">
        <v>518</v>
      </c>
      <c r="I27">
        <v>164298.6</v>
      </c>
      <c r="J27">
        <v>482</v>
      </c>
      <c r="K27">
        <v>197200.65</v>
      </c>
      <c r="L27">
        <v>523</v>
      </c>
      <c r="M27">
        <v>183128.2</v>
      </c>
      <c r="N27">
        <v>565</v>
      </c>
    </row>
    <row r="28" spans="2:14" x14ac:dyDescent="0.25">
      <c r="B28">
        <v>8054</v>
      </c>
      <c r="C28">
        <v>493760.83</v>
      </c>
      <c r="D28">
        <v>1461</v>
      </c>
      <c r="E28">
        <v>345962.7</v>
      </c>
      <c r="F28">
        <v>980</v>
      </c>
      <c r="G28">
        <v>347200.7</v>
      </c>
      <c r="H28">
        <v>966</v>
      </c>
      <c r="I28">
        <v>319932.40000000002</v>
      </c>
      <c r="J28">
        <v>863</v>
      </c>
      <c r="K28">
        <v>346278.15</v>
      </c>
      <c r="L28">
        <v>887</v>
      </c>
      <c r="M28">
        <v>344699.4</v>
      </c>
      <c r="N28">
        <v>968</v>
      </c>
    </row>
    <row r="29" spans="2:14" x14ac:dyDescent="0.25">
      <c r="B29">
        <v>8071</v>
      </c>
      <c r="C29">
        <v>433323.4</v>
      </c>
      <c r="D29">
        <v>1193</v>
      </c>
      <c r="E29">
        <v>305387.7</v>
      </c>
      <c r="F29">
        <v>809</v>
      </c>
      <c r="G29">
        <v>309893</v>
      </c>
      <c r="H29">
        <v>800</v>
      </c>
      <c r="I29">
        <v>316212.7</v>
      </c>
      <c r="J29">
        <v>754</v>
      </c>
      <c r="K29">
        <v>332181.07</v>
      </c>
      <c r="L29">
        <v>830</v>
      </c>
      <c r="M29">
        <v>296624</v>
      </c>
      <c r="N29">
        <v>841</v>
      </c>
    </row>
    <row r="30" spans="2:14" x14ac:dyDescent="0.25">
      <c r="B30">
        <v>8084</v>
      </c>
      <c r="C30">
        <v>3495469.33</v>
      </c>
      <c r="D30">
        <v>4824</v>
      </c>
      <c r="E30">
        <v>2342764</v>
      </c>
      <c r="F30">
        <v>3002</v>
      </c>
      <c r="G30">
        <v>2232525</v>
      </c>
      <c r="H30">
        <v>2930</v>
      </c>
      <c r="I30">
        <v>2165087</v>
      </c>
      <c r="J30">
        <v>2819</v>
      </c>
      <c r="K30">
        <v>2137812.1</v>
      </c>
      <c r="L30">
        <v>2854</v>
      </c>
      <c r="M30">
        <v>2467364</v>
      </c>
      <c r="N30">
        <v>3082</v>
      </c>
    </row>
    <row r="31" spans="2:14" x14ac:dyDescent="0.25">
      <c r="B31">
        <v>8005</v>
      </c>
      <c r="C31">
        <v>2878049.9</v>
      </c>
      <c r="D31">
        <v>4857</v>
      </c>
      <c r="E31">
        <v>2084376</v>
      </c>
      <c r="F31">
        <v>3259</v>
      </c>
      <c r="G31">
        <v>1843214</v>
      </c>
      <c r="H31">
        <v>2967</v>
      </c>
      <c r="I31">
        <v>1778745</v>
      </c>
      <c r="J31">
        <v>2912</v>
      </c>
      <c r="K31">
        <v>1865744.27</v>
      </c>
      <c r="L31">
        <v>2885</v>
      </c>
      <c r="M31">
        <v>1830481</v>
      </c>
      <c r="N31">
        <v>2900</v>
      </c>
    </row>
    <row r="32" spans="2:14" x14ac:dyDescent="0.25">
      <c r="B32">
        <v>8003</v>
      </c>
      <c r="C32">
        <v>465757.39</v>
      </c>
      <c r="D32">
        <v>968</v>
      </c>
      <c r="E32">
        <v>314052.09999999998</v>
      </c>
      <c r="F32">
        <v>681</v>
      </c>
      <c r="G32">
        <v>283348.3</v>
      </c>
      <c r="H32">
        <v>571</v>
      </c>
      <c r="I32">
        <v>281972.59999999998</v>
      </c>
      <c r="J32">
        <v>662</v>
      </c>
      <c r="K32">
        <v>307111.46999999997</v>
      </c>
      <c r="L32">
        <v>661</v>
      </c>
      <c r="M32">
        <v>331754.90000000002</v>
      </c>
      <c r="N32">
        <v>607</v>
      </c>
    </row>
    <row r="33" spans="2:14" x14ac:dyDescent="0.25">
      <c r="B33">
        <v>8083</v>
      </c>
      <c r="C33">
        <v>4584618.41</v>
      </c>
      <c r="D33">
        <v>5326</v>
      </c>
      <c r="E33">
        <v>3298754</v>
      </c>
      <c r="F33">
        <v>3674</v>
      </c>
      <c r="G33">
        <v>3108357</v>
      </c>
      <c r="H33">
        <v>3552</v>
      </c>
      <c r="I33">
        <v>3103919</v>
      </c>
      <c r="J33">
        <v>3494</v>
      </c>
      <c r="K33">
        <v>2951849.83</v>
      </c>
      <c r="L33">
        <v>3439</v>
      </c>
      <c r="M33">
        <v>3114632</v>
      </c>
      <c r="N33">
        <v>3324</v>
      </c>
    </row>
    <row r="34" spans="2:14" x14ac:dyDescent="0.25">
      <c r="B34">
        <v>8035</v>
      </c>
      <c r="C34">
        <v>1761002.91</v>
      </c>
      <c r="D34">
        <v>2682</v>
      </c>
      <c r="E34">
        <v>1315558</v>
      </c>
      <c r="F34">
        <v>1822</v>
      </c>
      <c r="G34">
        <v>1402110</v>
      </c>
      <c r="H34">
        <v>1993</v>
      </c>
      <c r="I34">
        <v>1223286</v>
      </c>
      <c r="J34">
        <v>1884</v>
      </c>
      <c r="K34">
        <v>1212824.53</v>
      </c>
      <c r="L34">
        <v>1706</v>
      </c>
      <c r="M34">
        <v>1273934</v>
      </c>
      <c r="N34">
        <v>1723</v>
      </c>
    </row>
    <row r="35" spans="2:14" x14ac:dyDescent="0.25">
      <c r="B35">
        <v>8064</v>
      </c>
      <c r="C35">
        <v>444053.34</v>
      </c>
      <c r="D35">
        <v>1013</v>
      </c>
      <c r="E35">
        <v>296905.2</v>
      </c>
      <c r="F35">
        <v>664</v>
      </c>
      <c r="G35">
        <v>325301.09999999998</v>
      </c>
      <c r="H35">
        <v>678</v>
      </c>
      <c r="I35">
        <v>264590.8</v>
      </c>
      <c r="J35">
        <v>606</v>
      </c>
      <c r="K35">
        <v>314296.82</v>
      </c>
      <c r="L35">
        <v>642</v>
      </c>
      <c r="M35">
        <v>333894</v>
      </c>
      <c r="N35">
        <v>676</v>
      </c>
    </row>
    <row r="36" spans="2:14" x14ac:dyDescent="0.25">
      <c r="B36">
        <v>8082</v>
      </c>
      <c r="C36">
        <v>6274012.21</v>
      </c>
      <c r="D36">
        <v>7761</v>
      </c>
      <c r="E36">
        <v>4238369</v>
      </c>
      <c r="F36">
        <v>5409</v>
      </c>
      <c r="G36">
        <v>4616109</v>
      </c>
      <c r="H36">
        <v>5278</v>
      </c>
      <c r="I36">
        <v>4154300</v>
      </c>
      <c r="J36">
        <v>5134</v>
      </c>
      <c r="K36">
        <v>4358004.05</v>
      </c>
      <c r="L36">
        <v>5111</v>
      </c>
      <c r="M36">
        <v>4375100</v>
      </c>
      <c r="N36">
        <v>5474</v>
      </c>
    </row>
    <row r="37" spans="2:14" x14ac:dyDescent="0.25">
      <c r="B37">
        <v>8022</v>
      </c>
      <c r="C37">
        <v>485997.55</v>
      </c>
      <c r="D37">
        <v>1064</v>
      </c>
      <c r="E37">
        <v>384756.1</v>
      </c>
      <c r="F37">
        <v>722</v>
      </c>
      <c r="G37">
        <v>318176.40000000002</v>
      </c>
      <c r="H37">
        <v>733</v>
      </c>
      <c r="I37">
        <v>325856.59999999998</v>
      </c>
      <c r="J37">
        <v>715</v>
      </c>
      <c r="K37">
        <v>324656.3</v>
      </c>
      <c r="L37">
        <v>712</v>
      </c>
      <c r="M37">
        <v>305910.90000000002</v>
      </c>
      <c r="N37">
        <v>702</v>
      </c>
    </row>
    <row r="38" spans="2:14" x14ac:dyDescent="0.25">
      <c r="B38">
        <v>8006</v>
      </c>
      <c r="C38">
        <v>1064784.1000000001</v>
      </c>
      <c r="D38">
        <v>2370</v>
      </c>
      <c r="E38">
        <v>927302.4</v>
      </c>
      <c r="F38">
        <v>1718</v>
      </c>
      <c r="G38">
        <v>820670.7</v>
      </c>
      <c r="H38">
        <v>1662</v>
      </c>
      <c r="I38">
        <v>785762.1</v>
      </c>
      <c r="J38">
        <v>1625</v>
      </c>
      <c r="K38">
        <v>847267.9</v>
      </c>
      <c r="L38">
        <v>1652</v>
      </c>
      <c r="M38">
        <v>847815.1</v>
      </c>
      <c r="N38">
        <v>1685</v>
      </c>
    </row>
    <row r="39" spans="2:14" x14ac:dyDescent="0.25">
      <c r="B39">
        <v>8062</v>
      </c>
      <c r="C39">
        <v>609637.84</v>
      </c>
      <c r="D39">
        <v>1534</v>
      </c>
      <c r="E39">
        <v>390885.1</v>
      </c>
      <c r="F39">
        <v>1004</v>
      </c>
      <c r="G39">
        <v>401762.9</v>
      </c>
      <c r="H39">
        <v>940</v>
      </c>
      <c r="I39">
        <v>376428.7</v>
      </c>
      <c r="J39">
        <v>985</v>
      </c>
      <c r="K39">
        <v>356675.73</v>
      </c>
      <c r="L39">
        <v>879</v>
      </c>
      <c r="M39">
        <v>388790.8</v>
      </c>
      <c r="N39">
        <v>955</v>
      </c>
    </row>
    <row r="40" spans="2:14" x14ac:dyDescent="0.25">
      <c r="B40">
        <v>8009</v>
      </c>
      <c r="C40">
        <v>496874.52</v>
      </c>
      <c r="D40">
        <v>1387</v>
      </c>
      <c r="E40">
        <v>288065.2</v>
      </c>
      <c r="F40">
        <v>813</v>
      </c>
      <c r="G40">
        <v>272284.79999999999</v>
      </c>
      <c r="H40">
        <v>728</v>
      </c>
      <c r="I40">
        <v>248893.3</v>
      </c>
      <c r="J40">
        <v>702</v>
      </c>
      <c r="K40">
        <v>288463.68</v>
      </c>
      <c r="L40">
        <v>739</v>
      </c>
      <c r="M40">
        <v>299525.59999999998</v>
      </c>
      <c r="N40">
        <v>826</v>
      </c>
    </row>
    <row r="41" spans="2:14" x14ac:dyDescent="0.25">
      <c r="B41">
        <v>8011</v>
      </c>
      <c r="C41">
        <v>828346.71</v>
      </c>
      <c r="D41">
        <v>1795</v>
      </c>
      <c r="E41">
        <v>629557.19999999995</v>
      </c>
      <c r="F41">
        <v>1226</v>
      </c>
      <c r="G41">
        <v>578367.1</v>
      </c>
      <c r="H41">
        <v>1204</v>
      </c>
      <c r="I41">
        <v>537366.1</v>
      </c>
      <c r="J41">
        <v>1097</v>
      </c>
      <c r="K41">
        <v>567691.81999999995</v>
      </c>
      <c r="L41">
        <v>1115</v>
      </c>
      <c r="M41">
        <v>692014.2</v>
      </c>
      <c r="N41">
        <v>1345</v>
      </c>
    </row>
    <row r="42" spans="2:14" x14ac:dyDescent="0.25">
      <c r="B42">
        <v>8010</v>
      </c>
      <c r="C42">
        <v>840138.25</v>
      </c>
      <c r="D42">
        <v>1886</v>
      </c>
      <c r="E42">
        <v>537802.19999999995</v>
      </c>
      <c r="F42">
        <v>1189</v>
      </c>
      <c r="G42">
        <v>532960.9</v>
      </c>
      <c r="H42">
        <v>1095</v>
      </c>
      <c r="I42">
        <v>452588.3</v>
      </c>
      <c r="J42">
        <v>1063</v>
      </c>
      <c r="K42">
        <v>506424.13</v>
      </c>
      <c r="L42">
        <v>1098</v>
      </c>
      <c r="M42">
        <v>480083.9</v>
      </c>
      <c r="N42">
        <v>1086</v>
      </c>
    </row>
    <row r="43" spans="2:14" x14ac:dyDescent="0.25">
      <c r="B43">
        <v>8012</v>
      </c>
      <c r="C43">
        <v>297330.67</v>
      </c>
      <c r="D43">
        <v>877</v>
      </c>
      <c r="E43">
        <v>239209.7</v>
      </c>
      <c r="F43">
        <v>614</v>
      </c>
      <c r="G43">
        <v>221783.9</v>
      </c>
      <c r="H43">
        <v>618</v>
      </c>
      <c r="I43">
        <v>212937.4</v>
      </c>
      <c r="J43">
        <v>549</v>
      </c>
      <c r="K43">
        <v>205364.59</v>
      </c>
      <c r="L43">
        <v>558</v>
      </c>
      <c r="M43">
        <v>212473.4</v>
      </c>
      <c r="N43">
        <v>576</v>
      </c>
    </row>
    <row r="44" spans="2:14" x14ac:dyDescent="0.25">
      <c r="B44">
        <v>8014</v>
      </c>
      <c r="C44">
        <v>334567.67</v>
      </c>
      <c r="D44">
        <v>957</v>
      </c>
      <c r="E44">
        <v>182086.1</v>
      </c>
      <c r="F44">
        <v>548</v>
      </c>
      <c r="G44">
        <v>202414</v>
      </c>
      <c r="H44">
        <v>573</v>
      </c>
      <c r="I44">
        <v>194205.5</v>
      </c>
      <c r="J44">
        <v>595</v>
      </c>
      <c r="K44">
        <v>209012.21</v>
      </c>
      <c r="L44">
        <v>569</v>
      </c>
      <c r="M44">
        <v>214576.2</v>
      </c>
      <c r="N44">
        <v>580</v>
      </c>
    </row>
    <row r="45" spans="2:14" x14ac:dyDescent="0.25">
      <c r="B45">
        <v>8019</v>
      </c>
      <c r="C45">
        <v>1681450.01</v>
      </c>
      <c r="D45">
        <v>2814</v>
      </c>
      <c r="E45">
        <v>1107031</v>
      </c>
      <c r="F45">
        <v>1845</v>
      </c>
      <c r="G45">
        <v>1092514</v>
      </c>
      <c r="H45">
        <v>1745</v>
      </c>
      <c r="I45">
        <v>1048854</v>
      </c>
      <c r="J45">
        <v>1723</v>
      </c>
      <c r="K45">
        <v>1004442.8</v>
      </c>
      <c r="L45">
        <v>1625</v>
      </c>
      <c r="M45">
        <v>1212135</v>
      </c>
      <c r="N45">
        <v>1781</v>
      </c>
    </row>
    <row r="46" spans="2:14" x14ac:dyDescent="0.25">
      <c r="B46">
        <v>8074</v>
      </c>
      <c r="C46">
        <v>712024.77</v>
      </c>
      <c r="D46">
        <v>1270</v>
      </c>
      <c r="E46">
        <v>512180.1</v>
      </c>
      <c r="F46">
        <v>874</v>
      </c>
      <c r="G46">
        <v>548712.5</v>
      </c>
      <c r="H46">
        <v>842</v>
      </c>
      <c r="I46">
        <v>470270</v>
      </c>
      <c r="J46">
        <v>751</v>
      </c>
      <c r="K46">
        <v>467186.88</v>
      </c>
      <c r="L46">
        <v>805</v>
      </c>
      <c r="M46">
        <v>520979.7</v>
      </c>
      <c r="N46">
        <v>827</v>
      </c>
    </row>
    <row r="47" spans="2:14" x14ac:dyDescent="0.25">
      <c r="B47">
        <v>8029</v>
      </c>
      <c r="C47">
        <v>513240.32000000001</v>
      </c>
      <c r="D47">
        <v>1088</v>
      </c>
      <c r="E47">
        <v>361645</v>
      </c>
      <c r="F47">
        <v>710</v>
      </c>
      <c r="G47">
        <v>360619.5</v>
      </c>
      <c r="H47">
        <v>665</v>
      </c>
      <c r="I47">
        <v>309988.7</v>
      </c>
      <c r="J47">
        <v>653</v>
      </c>
      <c r="K47">
        <v>281643.13</v>
      </c>
      <c r="L47">
        <v>645</v>
      </c>
      <c r="M47">
        <v>308255.5</v>
      </c>
      <c r="N47">
        <v>760</v>
      </c>
    </row>
    <row r="48" spans="2:14" x14ac:dyDescent="0.25">
      <c r="B48">
        <v>8017</v>
      </c>
      <c r="C48">
        <v>668286.1</v>
      </c>
      <c r="D48">
        <v>1522</v>
      </c>
      <c r="E48">
        <v>465527.8</v>
      </c>
      <c r="F48">
        <v>1039</v>
      </c>
      <c r="G48">
        <v>444067.3</v>
      </c>
      <c r="H48">
        <v>1007</v>
      </c>
      <c r="I48">
        <v>402233.59999999998</v>
      </c>
      <c r="J48">
        <v>928</v>
      </c>
      <c r="K48">
        <v>455298.13</v>
      </c>
      <c r="L48">
        <v>1002</v>
      </c>
      <c r="M48">
        <v>473730.3</v>
      </c>
      <c r="N48">
        <v>1045</v>
      </c>
    </row>
    <row r="49" spans="2:14" x14ac:dyDescent="0.25">
      <c r="B49">
        <v>8027</v>
      </c>
      <c r="C49">
        <v>1329221.28</v>
      </c>
      <c r="D49">
        <v>2562</v>
      </c>
      <c r="E49">
        <v>942229.9</v>
      </c>
      <c r="F49">
        <v>1696</v>
      </c>
      <c r="G49">
        <v>921296.8</v>
      </c>
      <c r="H49">
        <v>1656</v>
      </c>
      <c r="I49">
        <v>831453.4</v>
      </c>
      <c r="J49">
        <v>1697</v>
      </c>
      <c r="K49">
        <v>941519.18</v>
      </c>
      <c r="L49">
        <v>1669</v>
      </c>
      <c r="M49">
        <v>948231.8</v>
      </c>
      <c r="N49">
        <v>1774</v>
      </c>
    </row>
    <row r="50" spans="2:14" x14ac:dyDescent="0.25">
      <c r="B50">
        <v>8032</v>
      </c>
      <c r="C50">
        <v>499559.39</v>
      </c>
      <c r="D50">
        <v>1434</v>
      </c>
      <c r="E50">
        <v>383921.9</v>
      </c>
      <c r="F50">
        <v>961</v>
      </c>
      <c r="G50">
        <v>306809</v>
      </c>
      <c r="H50">
        <v>834</v>
      </c>
      <c r="I50">
        <v>364658.7</v>
      </c>
      <c r="J50">
        <v>905</v>
      </c>
      <c r="K50">
        <v>363507.81</v>
      </c>
      <c r="L50">
        <v>922</v>
      </c>
      <c r="M50">
        <v>372171.9</v>
      </c>
      <c r="N50">
        <v>961</v>
      </c>
    </row>
    <row r="51" spans="2:14" x14ac:dyDescent="0.25">
      <c r="B51">
        <v>8057</v>
      </c>
      <c r="C51">
        <v>538797.56999999995</v>
      </c>
      <c r="D51">
        <v>1107</v>
      </c>
      <c r="E51">
        <v>352206</v>
      </c>
      <c r="F51">
        <v>761</v>
      </c>
      <c r="G51">
        <v>314265.40000000002</v>
      </c>
      <c r="H51">
        <v>732</v>
      </c>
      <c r="I51">
        <v>321704.3</v>
      </c>
      <c r="J51">
        <v>741</v>
      </c>
      <c r="K51">
        <v>296920.95</v>
      </c>
      <c r="L51">
        <v>697</v>
      </c>
      <c r="M51">
        <v>358744.1</v>
      </c>
      <c r="N51">
        <v>766</v>
      </c>
    </row>
    <row r="52" spans="2:14" x14ac:dyDescent="0.25">
      <c r="B52">
        <v>8073</v>
      </c>
      <c r="C52">
        <v>407829.08</v>
      </c>
      <c r="D52">
        <v>1160</v>
      </c>
      <c r="E52">
        <v>323988.5</v>
      </c>
      <c r="F52">
        <v>771</v>
      </c>
      <c r="G52">
        <v>363280.7</v>
      </c>
      <c r="H52">
        <v>833</v>
      </c>
      <c r="I52">
        <v>300995.8</v>
      </c>
      <c r="J52">
        <v>772</v>
      </c>
      <c r="K52">
        <v>329145.39</v>
      </c>
      <c r="L52">
        <v>766</v>
      </c>
      <c r="M52">
        <v>350659.3</v>
      </c>
      <c r="N52">
        <v>857</v>
      </c>
    </row>
    <row r="53" spans="2:14" x14ac:dyDescent="0.25">
      <c r="B53">
        <v>8016</v>
      </c>
      <c r="C53">
        <v>770232.44</v>
      </c>
      <c r="D53">
        <v>1782</v>
      </c>
      <c r="E53">
        <v>532056.4</v>
      </c>
      <c r="F53">
        <v>1249</v>
      </c>
      <c r="G53">
        <v>545804.9</v>
      </c>
      <c r="H53">
        <v>1242</v>
      </c>
      <c r="I53">
        <v>475623.3</v>
      </c>
      <c r="J53">
        <v>1147</v>
      </c>
      <c r="K53">
        <v>590848.44999999995</v>
      </c>
      <c r="L53">
        <v>1226</v>
      </c>
      <c r="M53">
        <v>590856.69999999995</v>
      </c>
      <c r="N53">
        <v>1147</v>
      </c>
    </row>
    <row r="54" spans="2:14" x14ac:dyDescent="0.25">
      <c r="B54">
        <v>8075</v>
      </c>
      <c r="C54">
        <v>377823.28</v>
      </c>
      <c r="D54">
        <v>941</v>
      </c>
      <c r="E54">
        <v>251609.1</v>
      </c>
      <c r="F54">
        <v>563</v>
      </c>
      <c r="G54">
        <v>246777.60000000001</v>
      </c>
      <c r="H54">
        <v>589</v>
      </c>
      <c r="I54">
        <v>174511.5</v>
      </c>
      <c r="J54">
        <v>449</v>
      </c>
      <c r="K54">
        <v>216735.64</v>
      </c>
      <c r="L54">
        <v>551</v>
      </c>
      <c r="M54">
        <v>269149.40000000002</v>
      </c>
      <c r="N54">
        <v>600</v>
      </c>
    </row>
    <row r="55" spans="2:14" x14ac:dyDescent="0.25">
      <c r="B55">
        <v>8000</v>
      </c>
      <c r="C55">
        <v>686482.82</v>
      </c>
      <c r="D55">
        <v>1554</v>
      </c>
      <c r="E55">
        <v>378795.2</v>
      </c>
      <c r="F55">
        <v>910</v>
      </c>
      <c r="G55">
        <v>439242.8</v>
      </c>
      <c r="H55">
        <v>957</v>
      </c>
      <c r="I55">
        <v>416484.5</v>
      </c>
      <c r="J55">
        <v>881</v>
      </c>
      <c r="K55">
        <v>390144.72</v>
      </c>
      <c r="L55">
        <v>915</v>
      </c>
      <c r="M55">
        <v>427083.8</v>
      </c>
      <c r="N55">
        <v>992</v>
      </c>
    </row>
    <row r="56" spans="2:14" x14ac:dyDescent="0.25">
      <c r="B56">
        <v>8058</v>
      </c>
      <c r="C56">
        <v>165067</v>
      </c>
      <c r="D56">
        <v>292</v>
      </c>
      <c r="E56">
        <v>160653.20000000001</v>
      </c>
      <c r="F56">
        <v>276</v>
      </c>
      <c r="G56">
        <v>124392.5</v>
      </c>
      <c r="H56">
        <v>244</v>
      </c>
      <c r="I56">
        <v>170250</v>
      </c>
      <c r="J56">
        <v>250</v>
      </c>
      <c r="K56">
        <v>146930.6</v>
      </c>
      <c r="L56">
        <v>249</v>
      </c>
      <c r="M56">
        <v>112037.5</v>
      </c>
      <c r="N56">
        <v>218</v>
      </c>
    </row>
    <row r="57" spans="2:14" x14ac:dyDescent="0.25">
      <c r="B57">
        <v>8067</v>
      </c>
      <c r="C57">
        <v>425567</v>
      </c>
      <c r="D57">
        <v>930</v>
      </c>
      <c r="E57">
        <v>279343.8</v>
      </c>
      <c r="F57">
        <v>563</v>
      </c>
      <c r="G57">
        <v>324310.7</v>
      </c>
      <c r="H57">
        <v>587</v>
      </c>
      <c r="I57">
        <v>242230.2</v>
      </c>
      <c r="J57">
        <v>614</v>
      </c>
      <c r="K57">
        <v>312141.8</v>
      </c>
      <c r="L57">
        <v>647</v>
      </c>
      <c r="M57">
        <v>325214.59999999998</v>
      </c>
      <c r="N57">
        <v>629</v>
      </c>
    </row>
    <row r="58" spans="2:14" x14ac:dyDescent="0.25">
      <c r="B58">
        <v>8025</v>
      </c>
      <c r="C58">
        <v>774084.18</v>
      </c>
      <c r="D58">
        <v>1172</v>
      </c>
      <c r="E58">
        <v>590202.6</v>
      </c>
      <c r="F58">
        <v>835</v>
      </c>
      <c r="G58">
        <v>543609.80000000005</v>
      </c>
      <c r="H58">
        <v>821</v>
      </c>
      <c r="I58">
        <v>540122.4</v>
      </c>
      <c r="J58">
        <v>758</v>
      </c>
      <c r="K58">
        <v>560259.30000000005</v>
      </c>
      <c r="L58">
        <v>755</v>
      </c>
      <c r="M58">
        <v>544436.5</v>
      </c>
      <c r="N58">
        <v>781</v>
      </c>
    </row>
    <row r="59" spans="2:14" x14ac:dyDescent="0.25">
      <c r="M59">
        <v>340096.7</v>
      </c>
      <c r="N59">
        <v>754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Таблица сравнений</vt:lpstr>
      <vt:lpstr>КУБ</vt:lpstr>
      <vt:lpstr>ДФ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Боднева</dc:creator>
  <cp:lastModifiedBy>Наталья Боднева</cp:lastModifiedBy>
  <dcterms:created xsi:type="dcterms:W3CDTF">2022-10-06T03:23:12Z</dcterms:created>
  <dcterms:modified xsi:type="dcterms:W3CDTF">2022-11-05T07:48:30Z</dcterms:modified>
</cp:coreProperties>
</file>