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4071FA2-4131-412A-987F-2CDC282DFDA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Кампании" sheetId="1" r:id="rId1"/>
  </sheets>
  <definedNames>
    <definedName name="_xlnm._FilterDatabase" localSheetId="0" hidden="1">Кампании!$A$2:$X$13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S8" i="1" l="1"/>
  <c r="X8" i="1"/>
  <c r="E8" i="1"/>
  <c r="F8" i="1"/>
  <c r="G7" i="1" l="1"/>
  <c r="G5" i="1" l="1"/>
  <c r="E5" i="1" l="1"/>
  <c r="A22" i="1" l="1"/>
  <c r="B23" i="1" s="1"/>
  <c r="A20" i="1"/>
  <c r="B20" i="1" s="1"/>
  <c r="A18" i="1"/>
  <c r="B19" i="1" s="1"/>
  <c r="A16" i="1"/>
  <c r="B17" i="1" s="1"/>
  <c r="X10" i="1"/>
  <c r="S10" i="1"/>
  <c r="K10" i="1"/>
  <c r="J10" i="1"/>
  <c r="F10" i="1"/>
  <c r="E10" i="1"/>
  <c r="X7" i="1"/>
  <c r="S7" i="1"/>
  <c r="K7" i="1"/>
  <c r="F7" i="1"/>
  <c r="E7" i="1"/>
  <c r="X5" i="1"/>
  <c r="S5" i="1"/>
  <c r="K5" i="1"/>
  <c r="F5" i="1"/>
  <c r="X3" i="1"/>
  <c r="S3" i="1"/>
  <c r="K3" i="1"/>
  <c r="J3" i="1"/>
  <c r="F3" i="1"/>
  <c r="E3" i="1"/>
  <c r="B21" i="1" l="1"/>
  <c r="B18" i="1"/>
  <c r="B16" i="1"/>
  <c r="B2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192.168.247.2 HF_AnalysisCube HF Sales DW Cube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  <connection id="2" xr16:uid="{00000000-0015-0000-FFFF-FFFF01000000}" keepAlive="1" name="192.168.247.2 HF_AnalysisCube HF Sales DW Cube1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</connections>
</file>

<file path=xl/sharedStrings.xml><?xml version="1.0" encoding="utf-8"?>
<sst xmlns="http://schemas.openxmlformats.org/spreadsheetml/2006/main" count="95" uniqueCount="51">
  <si>
    <t>Нименование кампании</t>
  </si>
  <si>
    <r>
      <t xml:space="preserve">Дата начала акции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</si>
  <si>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акции 
</t>
    </r>
    <r>
      <rPr>
        <sz val="9"/>
        <color theme="1"/>
        <rFont val="Franklin Gothic Book"/>
        <family val="2"/>
        <charset val="204"/>
      </rPr>
      <t>(включительно)</t>
    </r>
  </si>
  <si>
    <t>Размер 
сегмента</t>
  </si>
  <si>
    <t>Наименование 
Целевой аудитории</t>
  </si>
  <si>
    <t>Наименование 
Контрольной группы</t>
  </si>
  <si>
    <r>
      <t xml:space="preserve">Дата начала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</si>
  <si>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</si>
  <si>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</si>
  <si>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ПОДАРОЧНЫХ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</si>
  <si>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сгорания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</si>
  <si>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t>Бонусы суммируются с базовым правилом</t>
  </si>
  <si>
    <t>Акция распространяется на все точки обслуживания</t>
  </si>
  <si>
    <t>Акция срабатывает при покупке любого товара</t>
  </si>
  <si>
    <t>Механика 1</t>
  </si>
  <si>
    <t>Ограничение по максимальной скидке по привилегии 1</t>
  </si>
  <si>
    <t>Дата 
SMS 1 / Tg</t>
  </si>
  <si>
    <t>SMS 1 / Tg-показ 1</t>
  </si>
  <si>
    <t>Длина SMS 1</t>
  </si>
  <si>
    <t>Механика 2</t>
  </si>
  <si>
    <t>Ограничение по максимальной скидке по привилегии 2</t>
  </si>
  <si>
    <t>Дата 
SMS 2</t>
  </si>
  <si>
    <t>SMS 2</t>
  </si>
  <si>
    <t>Длина SMS 2</t>
  </si>
  <si>
    <t>Дополнительные комментарии</t>
  </si>
  <si>
    <t>-</t>
  </si>
  <si>
    <t>да</t>
  </si>
  <si>
    <t>100% от чека</t>
  </si>
  <si>
    <t>На следующий день после начисления</t>
  </si>
  <si>
    <t>ИТОГО к рассылке</t>
  </si>
  <si>
    <t>Наименования МС</t>
  </si>
  <si>
    <t xml:space="preserve"> - 900 бонусов начисляется один раз за акцию на 1 контакт
 - Есть согласие на СМС-рассылку. Участник ПЛ.
 - Рассылка начинается в 10:00 по местному</t>
  </si>
  <si>
    <t>12.2025_ГФ_Новые не вовлеченные 700 в подарок</t>
  </si>
  <si>
    <t>12.2025_ГФ_Возврат редких среднедоходных 750 за покупку</t>
  </si>
  <si>
    <t>12.2025_ГФ_Тест.Удержание среднеходящих 900 за 1000 р.</t>
  </si>
  <si>
    <t xml:space="preserve"> - 700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</si>
  <si>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- 750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</si>
  <si>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- 1000 бонусов начисляется один раз за акцию на 1 контакт
 - Есть согласие на СМС-рассылку. Участник ПЛ.
 - Рассылка начинается в 10:00 по местному</t>
  </si>
  <si>
    <t>12.2025_ГФ_Спящие, предотток, отток 900 в подарок</t>
  </si>
  <si>
    <t>Зачисление по 900 БОНУСОВ 09.12.25</t>
  </si>
  <si>
    <t>12.2025_ГФ_Тест.Удержание среднеходящих 1000 за 1000 р.</t>
  </si>
  <si>
    <t>Зачисление по 700 БОНУСОВ 02.12.25</t>
  </si>
  <si>
    <t>ЗАЧИСЛЕНИЕ ПО 750 БОНУСОВ  
с 02.12.2025 по 15.12.2025 (включительно) при любой покупке. Зачисление не более 1 раза на 1 контакт</t>
  </si>
  <si>
    <t>ЗАЧИСЛЕНИЕ ПО 900 БОНУСОВ за покупку от 1000 р. 
С 02.12.2025 по 15.12.2025 (включительно) при любой покупке. Зачисление не более 1 раза на 1 контакт</t>
  </si>
  <si>
    <t>ЗАЧИСЛЕНИЕ ПО 1000 БОНУСОВ за покупку от 1000 р. 
С 02.12.2025 по 15.12.2025 (включительно) при любой покупке. Зачисление не более 1 раза на 1 контакт</t>
  </si>
  <si>
    <t>02.12.2025 в 10:00:00 (GMT +3)</t>
  </si>
  <si>
    <t>Ловите ПОДАРОК 700 бонусов! Успейте списать до 17.12. Ждем Вас!</t>
  </si>
  <si>
    <t>Ловите ПОДАРОК 900 бонусов! Успейте списать до 17.12</t>
  </si>
  <si>
    <t xml:space="preserve">За покупку дарим 750 бонусов! Только до 15.12. Ждем Вас </t>
  </si>
  <si>
    <t xml:space="preserve">За покупку от 1000 р. дарим 900 бонусов! Только до 15.12. Ждем Вас  </t>
  </si>
  <si>
    <t xml:space="preserve">За покупку от 1200 р. дарим 1000 бонусов! Только до 15.12. Ждем Вас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</si>
</sst>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_-;\-* #,##0_-;_-* &quot;-&quot;??_-;_-@_-"/>
  </numFmts>
  <fonts count="8" x14ac:knownFonts="1">
    <font>
      <sz val="11"/>
      <color theme="1"/>
      <name val="Calibri"/>
      <scheme val="minor"/>
    </font>
    <font>
      <sz val="10"/>
      <name val="Arial Cyr"/>
    </font>
    <font>
      <sz val="11"/>
      <name val="Franklin Gothic Book"/>
      <family val="2"/>
      <charset val="204"/>
    </font>
    <font>
      <sz val="11"/>
      <color theme="1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11"/>
      <name val="Franklin Gothic Book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Franklin Gothic Book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E4FCFF"/>
        <bgColor rgb="FFE4FCFF"/>
      </patternFill>
    </fill>
    <fill>
      <patternFill patternType="solid">
        <fgColor theme="0"/>
        <bgColor theme="0"/>
      </patternFill>
    </fill>
    <fill>
      <patternFill patternType="solid">
        <fgColor rgb="FFF8EDC7"/>
        <bgColor rgb="FFF8EDC7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8">
    <xf numFmtId="0" fontId="0" fillId="0" borderId="0"/>
    <xf numFmtId="0" fontId="6" fillId="0" borderId="0"/>
    <xf numFmtId="0" fontId="1" fillId="0" borderId="0"/>
    <xf numFmtId="9" fontId="6" fillId="0" borderId="0" applyFont="0" applyFill="0" applyBorder="0" applyProtection="0"/>
    <xf numFmtId="9" fontId="1" fillId="0" borderId="0" applyFont="0" applyFill="0" applyBorder="0" applyProtection="0"/>
    <xf numFmtId="43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</cellStyleXfs>
  <cellXfs count="42">
    <xf numFmtId="0" fontId="0" fillId="0" borderId="0" xfId="0"/>
    <xf numFmtId="0" fontId="2" fillId="2" borderId="0" xfId="2" applyFont="1" applyFill="1"/>
    <xf numFmtId="0" fontId="3" fillId="2" borderId="0" xfId="2" applyFont="1" applyFill="1"/>
    <xf numFmtId="0" fontId="2" fillId="2" borderId="0" xfId="2" applyFont="1" applyFill="1" applyAlignment="1">
      <alignment horizontal="left"/>
    </xf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4" fontId="3" fillId="4" borderId="3" xfId="5" applyNumberFormat="1" applyFont="1" applyFill="1" applyBorder="1" applyAlignment="1">
      <alignment horizontal="left" vertical="center" wrapText="1"/>
    </xf>
    <xf numFmtId="165" fontId="3" fillId="0" borderId="2" xfId="5" applyNumberFormat="1" applyFont="1" applyBorder="1" applyAlignment="1">
      <alignment vertical="center" wrapText="1"/>
    </xf>
    <xf numFmtId="165" fontId="3" fillId="4" borderId="1" xfId="5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5" applyNumberFormat="1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165" fontId="3" fillId="4" borderId="1" xfId="5" applyNumberFormat="1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2" borderId="0" xfId="0" applyFont="1" applyFill="1"/>
    <xf numFmtId="165" fontId="3" fillId="4" borderId="1" xfId="5" applyNumberFormat="1" applyFont="1" applyFill="1" applyBorder="1" applyAlignment="1">
      <alignment horizontal="left" vertical="center" wrapText="1" indent="1"/>
    </xf>
    <xf numFmtId="165" fontId="5" fillId="5" borderId="3" xfId="2" applyNumberFormat="1" applyFont="1" applyFill="1" applyBorder="1" applyAlignment="1">
      <alignment vertical="center"/>
    </xf>
    <xf numFmtId="14" fontId="3" fillId="2" borderId="0" xfId="2" applyNumberFormat="1" applyFont="1" applyFill="1" applyAlignment="1">
      <alignment horizontal="center"/>
    </xf>
    <xf numFmtId="3" fontId="3" fillId="2" borderId="0" xfId="2" applyNumberFormat="1" applyFont="1" applyFill="1"/>
    <xf numFmtId="0" fontId="2" fillId="2" borderId="7" xfId="2" applyFont="1" applyFill="1" applyBorder="1"/>
    <xf numFmtId="3" fontId="3" fillId="2" borderId="7" xfId="2" applyNumberFormat="1" applyFont="1" applyFill="1" applyBorder="1"/>
    <xf numFmtId="0" fontId="2" fillId="2" borderId="7" xfId="2" applyFont="1" applyFill="1" applyBorder="1" applyAlignment="1">
      <alignment horizontal="left"/>
    </xf>
    <xf numFmtId="0" fontId="2" fillId="2" borderId="8" xfId="2" applyFont="1" applyFill="1" applyBorder="1"/>
    <xf numFmtId="3" fontId="3" fillId="2" borderId="8" xfId="2" applyNumberFormat="1" applyFont="1" applyFill="1" applyBorder="1"/>
    <xf numFmtId="0" fontId="2" fillId="2" borderId="8" xfId="2" applyFont="1" applyFill="1" applyBorder="1" applyAlignment="1">
      <alignment horizontal="left"/>
    </xf>
    <xf numFmtId="14" fontId="3" fillId="4" borderId="9" xfId="5" applyNumberFormat="1" applyFont="1" applyFill="1" applyBorder="1" applyAlignment="1">
      <alignment horizontal="center" vertical="center" wrapText="1"/>
    </xf>
    <xf numFmtId="14" fontId="3" fillId="4" borderId="10" xfId="5" applyNumberFormat="1" applyFont="1" applyFill="1" applyBorder="1" applyAlignment="1">
      <alignment horizontal="center" vertical="center" wrapText="1"/>
    </xf>
    <xf numFmtId="14" fontId="3" fillId="4" borderId="9" xfId="5" applyNumberFormat="1" applyFont="1" applyFill="1" applyBorder="1" applyAlignment="1">
      <alignment horizontal="left" vertical="center" wrapText="1"/>
    </xf>
    <xf numFmtId="14" fontId="3" fillId="4" borderId="10" xfId="5" applyNumberFormat="1" applyFont="1" applyFill="1" applyBorder="1" applyAlignment="1">
      <alignment horizontal="left" vertical="center" wrapText="1"/>
    </xf>
    <xf numFmtId="0" fontId="2" fillId="2" borderId="7" xfId="2" applyFont="1" applyFill="1" applyBorder="1" applyAlignment="1">
      <alignment horizontal="left" wrapText="1"/>
    </xf>
    <xf numFmtId="0" fontId="2" fillId="2" borderId="8" xfId="2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vertical="center" indent="1"/>
    </xf>
    <xf numFmtId="0" fontId="3" fillId="5" borderId="5" xfId="0" applyFont="1" applyFill="1" applyBorder="1" applyAlignment="1">
      <alignment horizontal="left" vertical="center" indent="1"/>
    </xf>
    <xf numFmtId="0" fontId="3" fillId="5" borderId="6" xfId="0" applyFont="1" applyFill="1" applyBorder="1" applyAlignment="1">
      <alignment horizontal="left" vertical="center" indent="1"/>
    </xf>
  </cellXfs>
  <cellStyles count="8">
    <cellStyle name="Обычный" xfId="0" builtinId="0"/>
    <cellStyle name="Обычный 2" xfId="1" xr:uid="{00000000-0005-0000-0000-000024000000}"/>
    <cellStyle name="Обычный 3" xfId="2" xr:uid="{00000000-0005-0000-0000-000025000000}"/>
    <cellStyle name="Процентный 2" xfId="3" xr:uid="{00000000-0005-0000-0000-000029000000}"/>
    <cellStyle name="Процентный 3" xfId="4" xr:uid="{00000000-0005-0000-0000-00002A000000}"/>
    <cellStyle name="Финансовый" xfId="5" builtinId="3"/>
    <cellStyle name="Финансовый 2" xfId="6" xr:uid="{00000000-0005-0000-0000-00002E000000}"/>
    <cellStyle name="Финансовый 3" xfId="7" xr:uid="{00000000-0005-0000-0000-00002F000000}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"/>
  <sheetViews>
    <sheetView showGridLines="0" tabSelected="1" zoomScale="80" zoomScaleNormal="80" workbookViewId="0">
      <pane ySplit="2" topLeftCell="A3" activePane="bottomLeft" state="frozen"/>
      <selection activeCell="A3" sqref="A3"/>
      <selection pane="bottomLeft" activeCell="R9" sqref="R9"/>
    </sheetView>
  </sheetViews>
  <sheetFormatPr defaultColWidth="9.109375" defaultRowHeight="15" x14ac:dyDescent="0.35"/>
  <cols>
    <col min="1" max="1" width="32.88671875" style="1" customWidth="1"/>
    <col min="2" max="3" width="18.5546875" style="1" customWidth="1"/>
    <col min="4" max="4" width="12.88671875" style="1" customWidth="1"/>
    <col min="5" max="5" width="28" style="2" customWidth="1"/>
    <col min="6" max="6" width="28" style="3" customWidth="1"/>
    <col min="7" max="14" width="21.88671875" style="2" customWidth="1"/>
    <col min="15" max="15" width="36.33203125" style="2" customWidth="1"/>
    <col min="16" max="16" width="21.33203125" style="2" customWidth="1"/>
    <col min="17" max="17" width="16.5546875" style="2" customWidth="1"/>
    <col min="18" max="18" width="74.5546875" style="3" customWidth="1"/>
    <col min="19" max="19" width="9.33203125" style="3" customWidth="1"/>
    <col min="20" max="20" width="36.33203125" style="2" customWidth="1"/>
    <col min="21" max="21" width="21.33203125" style="2" customWidth="1"/>
    <col min="22" max="22" width="15.109375" style="4" customWidth="1"/>
    <col min="23" max="23" width="42.6640625" style="1" customWidth="1"/>
    <col min="24" max="24" width="8.88671875" style="3" customWidth="1"/>
    <col min="25" max="25" width="44.33203125" style="1" customWidth="1"/>
    <col min="26" max="26" width="13.6640625" style="1" customWidth="1"/>
    <col min="27" max="27" width="9.109375" style="1"/>
    <col min="28" max="28" width="11.33203125" style="1" customWidth="1"/>
    <col min="29" max="29" width="13.33203125" style="1" customWidth="1"/>
    <col min="30" max="30" width="9.109375" style="1"/>
    <col min="31" max="31" width="12" style="1" customWidth="1"/>
    <col min="32" max="16384" width="9.109375" style="1"/>
  </cols>
  <sheetData>
    <row r="1" spans="1:25" x14ac:dyDescent="0.35">
      <c r="A1" s="2"/>
      <c r="B1" s="2"/>
      <c r="C1" s="2"/>
      <c r="D1" s="2"/>
    </row>
    <row r="2" spans="1:25" s="5" customFormat="1" ht="72.599999999999994" x14ac:dyDescent="0.3">
      <c r="A2" s="6" t="s">
        <v>0</v>
      </c>
      <c r="B2" s="7" t="s">
        <v>1</v>
      </c>
      <c r="C2" s="7" t="s">
        <v>2</v>
      </c>
      <c r="D2" s="8" t="s">
        <v>3</v>
      </c>
      <c r="E2" s="9" t="s">
        <v>4</v>
      </c>
      <c r="F2" s="9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</row>
    <row r="3" spans="1:25" s="10" customFormat="1" ht="60" x14ac:dyDescent="0.3">
      <c r="A3" s="11" t="s">
        <v>32</v>
      </c>
      <c r="B3" s="12">
        <v>45993</v>
      </c>
      <c r="C3" s="12">
        <v>46008</v>
      </c>
      <c r="D3" s="13">
        <v>10717</v>
      </c>
      <c r="E3" s="14" t="str">
        <f>A3</f>
        <v>12.2025_ГФ_Новые не вовлеченные 700 в подарок</v>
      </c>
      <c r="F3" s="14" t="str">
        <f>CONCATENATE("КГ_",A3)</f>
        <v>КГ_12.2025_ГФ_Новые не вовлеченные 700 в подарок</v>
      </c>
      <c r="G3" s="12" t="s">
        <v>25</v>
      </c>
      <c r="H3" s="12" t="s">
        <v>25</v>
      </c>
      <c r="I3" s="12" t="s">
        <v>25</v>
      </c>
      <c r="J3" s="12">
        <f>B3</f>
        <v>45993</v>
      </c>
      <c r="K3" s="12">
        <f>C3</f>
        <v>46008</v>
      </c>
      <c r="L3" s="12" t="s">
        <v>26</v>
      </c>
      <c r="M3" s="12" t="s">
        <v>26</v>
      </c>
      <c r="N3" s="12" t="s">
        <v>26</v>
      </c>
      <c r="O3" s="15" t="s">
        <v>41</v>
      </c>
      <c r="P3" s="16" t="s">
        <v>27</v>
      </c>
      <c r="Q3" s="17" t="s">
        <v>45</v>
      </c>
      <c r="R3" s="18" t="s">
        <v>46</v>
      </c>
      <c r="S3" s="19">
        <f>LEN(R3)</f>
        <v>63</v>
      </c>
      <c r="T3" s="15" t="s">
        <v>25</v>
      </c>
      <c r="U3" s="16" t="s">
        <v>25</v>
      </c>
      <c r="V3" s="19" t="s">
        <v>25</v>
      </c>
      <c r="W3" s="20"/>
      <c r="X3" s="19">
        <f>LEN(W3)</f>
        <v>0</v>
      </c>
      <c r="Y3" s="20" t="s">
        <v>35</v>
      </c>
    </row>
    <row r="4" spans="1:25" x14ac:dyDescent="0.35">
      <c r="Y4" s="3"/>
    </row>
    <row r="5" spans="1:25" s="10" customFormat="1" ht="75" x14ac:dyDescent="0.3">
      <c r="A5" s="11" t="s">
        <v>33</v>
      </c>
      <c r="B5" s="12">
        <v>45993</v>
      </c>
      <c r="C5" s="12">
        <v>46022</v>
      </c>
      <c r="D5" s="13">
        <v>13880</v>
      </c>
      <c r="E5" s="14" t="str">
        <f>A5</f>
        <v>12.2025_ГФ_Возврат редких среднедоходных 750 за покупку</v>
      </c>
      <c r="F5" s="14" t="str">
        <f>CONCATENATE("КГ_",A5)</f>
        <v>КГ_12.2025_ГФ_Возврат редких среднедоходных 750 за покупку</v>
      </c>
      <c r="G5" s="12">
        <f>B5</f>
        <v>45993</v>
      </c>
      <c r="H5" s="12">
        <v>46006</v>
      </c>
      <c r="I5" s="12" t="s">
        <v>28</v>
      </c>
      <c r="J5" s="12" t="s">
        <v>25</v>
      </c>
      <c r="K5" s="12">
        <f>C5</f>
        <v>46022</v>
      </c>
      <c r="L5" s="12" t="s">
        <v>26</v>
      </c>
      <c r="M5" s="12" t="s">
        <v>26</v>
      </c>
      <c r="N5" s="12" t="s">
        <v>26</v>
      </c>
      <c r="O5" s="15" t="s">
        <v>42</v>
      </c>
      <c r="P5" s="16" t="s">
        <v>27</v>
      </c>
      <c r="Q5" s="17" t="s">
        <v>45</v>
      </c>
      <c r="R5" s="21" t="s">
        <v>48</v>
      </c>
      <c r="S5" s="19">
        <f>LEN(R5)</f>
        <v>56</v>
      </c>
      <c r="T5" s="15" t="s">
        <v>25</v>
      </c>
      <c r="U5" s="16" t="s">
        <v>25</v>
      </c>
      <c r="V5" s="19" t="s">
        <v>25</v>
      </c>
      <c r="W5" s="20"/>
      <c r="X5" s="19">
        <f>LEN(W5)</f>
        <v>0</v>
      </c>
      <c r="Y5" s="20" t="s">
        <v>36</v>
      </c>
    </row>
    <row r="6" spans="1:25" x14ac:dyDescent="0.35">
      <c r="O6" s="3"/>
      <c r="P6" s="3"/>
      <c r="Y6" s="3"/>
    </row>
    <row r="7" spans="1:25" s="22" customFormat="1" ht="90" x14ac:dyDescent="0.35">
      <c r="A7" s="11" t="s">
        <v>34</v>
      </c>
      <c r="B7" s="33">
        <v>45993</v>
      </c>
      <c r="C7" s="33">
        <v>46022</v>
      </c>
      <c r="D7" s="13">
        <v>9613</v>
      </c>
      <c r="E7" s="14" t="str">
        <f>A7</f>
        <v>12.2025_ГФ_Тест.Удержание среднеходящих 900 за 1000 р.</v>
      </c>
      <c r="F7" s="14" t="str">
        <f>CONCATENATE("КГ_",A7)</f>
        <v>КГ_12.2025_ГФ_Тест.Удержание среднеходящих 900 за 1000 р.</v>
      </c>
      <c r="G7" s="12">
        <f>B7</f>
        <v>45993</v>
      </c>
      <c r="H7" s="12">
        <v>46006</v>
      </c>
      <c r="I7" s="35" t="s">
        <v>28</v>
      </c>
      <c r="J7" s="12" t="s">
        <v>25</v>
      </c>
      <c r="K7" s="35">
        <f>C7</f>
        <v>46022</v>
      </c>
      <c r="L7" s="33" t="s">
        <v>26</v>
      </c>
      <c r="M7" s="33" t="s">
        <v>26</v>
      </c>
      <c r="N7" s="33" t="s">
        <v>26</v>
      </c>
      <c r="O7" s="15" t="s">
        <v>43</v>
      </c>
      <c r="P7" s="16" t="s">
        <v>27</v>
      </c>
      <c r="Q7" s="17" t="s">
        <v>45</v>
      </c>
      <c r="R7" s="21" t="s">
        <v>49</v>
      </c>
      <c r="S7" s="19">
        <f>LEN(R7)</f>
        <v>68</v>
      </c>
      <c r="T7" s="15" t="s">
        <v>25</v>
      </c>
      <c r="U7" s="16" t="s">
        <v>25</v>
      </c>
      <c r="V7" s="23" t="s">
        <v>25</v>
      </c>
      <c r="W7" s="23"/>
      <c r="X7" s="19">
        <f>LEN(W7)</f>
        <v>0</v>
      </c>
      <c r="Y7" s="20" t="s">
        <v>31</v>
      </c>
    </row>
    <row r="8" spans="1:25" s="22" customFormat="1" ht="90" x14ac:dyDescent="0.35">
      <c r="A8" s="11" t="s">
        <v>40</v>
      </c>
      <c r="B8" s="34"/>
      <c r="C8" s="34"/>
      <c r="D8" s="13">
        <v>9613</v>
      </c>
      <c r="E8" s="14" t="str">
        <f>A8</f>
        <v>12.2025_ГФ_Тест.Удержание среднеходящих 1000 за 1000 р.</v>
      </c>
      <c r="F8" s="14" t="str">
        <f>CONCATENATE("КГ_",A8)</f>
        <v>КГ_12.2025_ГФ_Тест.Удержание среднеходящих 1000 за 1000 р.</v>
      </c>
      <c r="G8" s="12">
        <v>45993</v>
      </c>
      <c r="H8" s="12">
        <v>46006</v>
      </c>
      <c r="I8" s="36"/>
      <c r="J8" s="12" t="s">
        <v>25</v>
      </c>
      <c r="K8" s="36"/>
      <c r="L8" s="34"/>
      <c r="M8" s="34"/>
      <c r="N8" s="34"/>
      <c r="O8" s="15" t="s">
        <v>44</v>
      </c>
      <c r="P8" s="16" t="s">
        <v>27</v>
      </c>
      <c r="Q8" s="17" t="s">
        <v>45</v>
      </c>
      <c r="R8" s="21" t="s">
        <v>50</v>
      </c>
      <c r="S8" s="19">
        <f>LEN(R8)</f>
        <v>69</v>
      </c>
      <c r="T8" s="15" t="s">
        <v>25</v>
      </c>
      <c r="U8" s="16" t="s">
        <v>25</v>
      </c>
      <c r="V8" s="23" t="s">
        <v>25</v>
      </c>
      <c r="W8" s="23"/>
      <c r="X8" s="19">
        <f>LEN(W8)</f>
        <v>0</v>
      </c>
      <c r="Y8" s="20" t="s">
        <v>37</v>
      </c>
    </row>
    <row r="9" spans="1:25" x14ac:dyDescent="0.35">
      <c r="Y9" s="3"/>
    </row>
    <row r="10" spans="1:25" s="22" customFormat="1" ht="60" x14ac:dyDescent="0.35">
      <c r="A10" s="11" t="s">
        <v>38</v>
      </c>
      <c r="B10" s="12">
        <v>45993</v>
      </c>
      <c r="C10" s="12">
        <v>46008</v>
      </c>
      <c r="D10" s="13">
        <v>21095</v>
      </c>
      <c r="E10" s="14" t="str">
        <f>A10</f>
        <v>12.2025_ГФ_Спящие, предотток, отток 900 в подарок</v>
      </c>
      <c r="F10" s="14" t="str">
        <f>CONCATENATE("КГ_",A10)</f>
        <v>КГ_12.2025_ГФ_Спящие, предотток, отток 900 в подарок</v>
      </c>
      <c r="G10" s="12" t="s">
        <v>25</v>
      </c>
      <c r="H10" s="12" t="s">
        <v>25</v>
      </c>
      <c r="I10" s="12" t="s">
        <v>25</v>
      </c>
      <c r="J10" s="12">
        <f>B10</f>
        <v>45993</v>
      </c>
      <c r="K10" s="12">
        <f>C10</f>
        <v>46008</v>
      </c>
      <c r="L10" s="12" t="s">
        <v>26</v>
      </c>
      <c r="M10" s="12" t="s">
        <v>26</v>
      </c>
      <c r="N10" s="12" t="s">
        <v>26</v>
      </c>
      <c r="O10" s="15" t="s">
        <v>39</v>
      </c>
      <c r="P10" s="16" t="s">
        <v>27</v>
      </c>
      <c r="Q10" s="17" t="s">
        <v>45</v>
      </c>
      <c r="R10" s="18" t="s">
        <v>47</v>
      </c>
      <c r="S10" s="19">
        <f>LEN(R10)</f>
        <v>52</v>
      </c>
      <c r="T10" s="15" t="s">
        <v>25</v>
      </c>
      <c r="U10" s="16" t="s">
        <v>25</v>
      </c>
      <c r="V10" s="23" t="s">
        <v>25</v>
      </c>
      <c r="W10" s="23"/>
      <c r="X10" s="19">
        <f>LEN(W10)</f>
        <v>0</v>
      </c>
      <c r="Y10" s="20" t="s">
        <v>31</v>
      </c>
    </row>
    <row r="11" spans="1:25" x14ac:dyDescent="0.35">
      <c r="Y11" s="3"/>
    </row>
    <row r="12" spans="1:25" x14ac:dyDescent="0.35">
      <c r="Y12" s="3"/>
    </row>
    <row r="13" spans="1:25" s="5" customFormat="1" ht="26.1" customHeight="1" x14ac:dyDescent="0.35">
      <c r="A13" s="39" t="s">
        <v>29</v>
      </c>
      <c r="B13" s="40"/>
      <c r="C13" s="40"/>
      <c r="D13" s="40"/>
      <c r="E13" s="40"/>
      <c r="F13" s="41"/>
      <c r="G13" s="24">
        <f>SUM(D3,D5,D7,D10)+D8</f>
        <v>64918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5" spans="1:25" hidden="1" x14ac:dyDescent="0.35">
      <c r="A15" s="39" t="s">
        <v>30</v>
      </c>
      <c r="B15" s="40"/>
      <c r="C15" s="40"/>
      <c r="D15" s="40"/>
      <c r="E15" s="40"/>
      <c r="F15" s="40"/>
      <c r="G15" s="41"/>
      <c r="H15" s="25"/>
      <c r="I15" s="25"/>
      <c r="J15" s="25"/>
      <c r="K15" s="25"/>
      <c r="L15" s="25"/>
      <c r="M15" s="25"/>
      <c r="N15" s="25"/>
      <c r="O15" s="25"/>
      <c r="P15" s="25"/>
      <c r="Q15" s="26"/>
      <c r="T15" s="25"/>
      <c r="U15" s="25"/>
    </row>
    <row r="16" spans="1:25" hidden="1" x14ac:dyDescent="0.35">
      <c r="A16" s="37" t="str">
        <f>A3</f>
        <v>12.2025_ГФ_Новые не вовлеченные 700 в подарок</v>
      </c>
      <c r="B16" s="27" t="str">
        <f>CONCATENATE(A16,"_СМС Доставлено")</f>
        <v>12.2025_ГФ_Новые не вовлеченные 700 в подарок_СМС Доставлено</v>
      </c>
      <c r="C16" s="28"/>
      <c r="D16" s="28"/>
      <c r="E16" s="28"/>
      <c r="F16" s="29"/>
      <c r="G16" s="28"/>
      <c r="H16" s="26"/>
      <c r="I16" s="26"/>
      <c r="J16" s="26"/>
      <c r="K16" s="26"/>
      <c r="L16" s="26"/>
      <c r="M16" s="26"/>
      <c r="N16" s="26"/>
      <c r="O16" s="26"/>
      <c r="P16" s="26"/>
      <c r="T16" s="26"/>
      <c r="U16" s="26"/>
    </row>
    <row r="17" spans="1:21" hidden="1" x14ac:dyDescent="0.35">
      <c r="A17" s="38"/>
      <c r="B17" s="30" t="str">
        <f>CONCATENATE(A16,"_СМС НЕ Доставлено")</f>
        <v>12.2025_ГФ_Новые не вовлеченные 700 в подарок_СМС НЕ Доставлено</v>
      </c>
      <c r="C17" s="31"/>
      <c r="D17" s="31"/>
      <c r="E17" s="31"/>
      <c r="F17" s="32"/>
      <c r="G17" s="31"/>
      <c r="H17" s="26"/>
      <c r="I17" s="26"/>
      <c r="J17" s="26"/>
      <c r="K17" s="26"/>
      <c r="L17" s="26"/>
      <c r="M17" s="26"/>
      <c r="N17" s="26"/>
      <c r="O17" s="26"/>
      <c r="P17" s="26"/>
      <c r="T17" s="26"/>
      <c r="U17" s="26"/>
    </row>
    <row r="18" spans="1:21" hidden="1" x14ac:dyDescent="0.35">
      <c r="A18" s="37" t="str">
        <f>A5</f>
        <v>12.2025_ГФ_Возврат редких среднедоходных 750 за покупку</v>
      </c>
      <c r="B18" s="27" t="str">
        <f>CONCATENATE(A18,"_показ совершен")</f>
        <v>12.2025_ГФ_Возврат редких среднедоходных 750 за покупку_показ совершен</v>
      </c>
      <c r="C18" s="28"/>
      <c r="D18" s="28"/>
      <c r="E18" s="28"/>
      <c r="F18" s="29"/>
      <c r="G18" s="28"/>
      <c r="H18" s="26"/>
      <c r="I18" s="26"/>
      <c r="J18" s="26"/>
      <c r="K18" s="26"/>
      <c r="L18" s="26"/>
      <c r="M18" s="26"/>
      <c r="N18" s="26"/>
      <c r="O18" s="26"/>
      <c r="P18" s="26"/>
      <c r="T18" s="26"/>
      <c r="U18" s="26"/>
    </row>
    <row r="19" spans="1:21" hidden="1" x14ac:dyDescent="0.35">
      <c r="A19" s="38"/>
      <c r="B19" s="30" t="str">
        <f>CONCATENATE(A18,"_показ не совершен")</f>
        <v>12.2025_ГФ_Возврат редких среднедоходных 750 за покупку_показ не совершен</v>
      </c>
      <c r="C19" s="31"/>
      <c r="D19" s="31"/>
      <c r="E19" s="31"/>
      <c r="F19" s="32"/>
      <c r="G19" s="31"/>
      <c r="H19" s="26"/>
      <c r="I19" s="26"/>
      <c r="J19" s="26"/>
      <c r="K19" s="26"/>
      <c r="L19" s="26"/>
      <c r="M19" s="26"/>
      <c r="N19" s="26"/>
      <c r="O19" s="26"/>
      <c r="P19" s="26"/>
      <c r="T19" s="26"/>
      <c r="U19" s="26"/>
    </row>
    <row r="20" spans="1:21" hidden="1" x14ac:dyDescent="0.35">
      <c r="A20" s="37" t="str">
        <f>A7</f>
        <v>12.2025_ГФ_Тест.Удержание среднеходящих 900 за 1000 р.</v>
      </c>
      <c r="B20" s="27" t="str">
        <f>CONCATENATE(A20,"_СМС Доставлено")</f>
        <v>12.2025_ГФ_Тест.Удержание среднеходящих 900 за 1000 р._СМС Доставлено</v>
      </c>
      <c r="C20" s="28"/>
      <c r="D20" s="28"/>
      <c r="E20" s="28"/>
      <c r="F20" s="29"/>
      <c r="G20" s="28"/>
      <c r="H20" s="26"/>
      <c r="I20" s="26"/>
      <c r="J20" s="26"/>
      <c r="K20" s="26"/>
      <c r="L20" s="26"/>
      <c r="M20" s="26"/>
      <c r="N20" s="26"/>
      <c r="O20" s="26"/>
      <c r="P20" s="26"/>
      <c r="T20" s="26"/>
      <c r="U20" s="26"/>
    </row>
    <row r="21" spans="1:21" hidden="1" x14ac:dyDescent="0.35">
      <c r="A21" s="38"/>
      <c r="B21" s="30" t="str">
        <f>CONCATENATE(A20,"_СМС НЕ Доставлено")</f>
        <v>12.2025_ГФ_Тест.Удержание среднеходящих 900 за 1000 р._СМС НЕ Доставлено</v>
      </c>
      <c r="C21" s="31"/>
      <c r="D21" s="31"/>
      <c r="E21" s="31"/>
      <c r="F21" s="32"/>
      <c r="G21" s="31"/>
      <c r="H21" s="26"/>
      <c r="I21" s="26"/>
      <c r="J21" s="26"/>
      <c r="K21" s="26"/>
      <c r="L21" s="26"/>
      <c r="M21" s="26"/>
      <c r="N21" s="26"/>
      <c r="O21" s="26"/>
      <c r="P21" s="26"/>
      <c r="T21" s="26"/>
      <c r="U21" s="26"/>
    </row>
    <row r="22" spans="1:21" hidden="1" x14ac:dyDescent="0.35">
      <c r="A22" s="37" t="str">
        <f>A10</f>
        <v>12.2025_ГФ_Спящие, предотток, отток 900 в подарок</v>
      </c>
      <c r="B22" s="27" t="str">
        <f>CONCATENATE(A22,"_СМС Доставлено")</f>
        <v>12.2025_ГФ_Спящие, предотток, отток 900 в подарок_СМС Доставлено</v>
      </c>
      <c r="C22" s="28"/>
      <c r="D22" s="28"/>
      <c r="E22" s="28"/>
      <c r="F22" s="29"/>
      <c r="G22" s="28"/>
    </row>
    <row r="23" spans="1:21" hidden="1" x14ac:dyDescent="0.35">
      <c r="A23" s="38"/>
      <c r="B23" s="30" t="str">
        <f>CONCATENATE(A22,"_СМС НЕ Доставлено")</f>
        <v>12.2025_ГФ_Спящие, предотток, отток 900 в подарок_СМС НЕ Доставлено</v>
      </c>
      <c r="C23" s="31"/>
      <c r="D23" s="31"/>
      <c r="E23" s="31"/>
      <c r="F23" s="32"/>
      <c r="G23" s="31"/>
    </row>
  </sheetData>
  <mergeCells count="13">
    <mergeCell ref="A22:A23"/>
    <mergeCell ref="A13:F13"/>
    <mergeCell ref="A15:G15"/>
    <mergeCell ref="A16:A17"/>
    <mergeCell ref="A18:A19"/>
    <mergeCell ref="A20:A21"/>
    <mergeCell ref="M7:M8"/>
    <mergeCell ref="N7:N8"/>
    <mergeCell ref="B7:B8"/>
    <mergeCell ref="C7:C8"/>
    <mergeCell ref="I7:I8"/>
    <mergeCell ref="K7:K8"/>
    <mergeCell ref="L7:L8"/>
  </mergeCells>
  <conditionalFormatting sqref="S3">
    <cfRule type="cellIs" dxfId="7" priority="25" operator="greaterThan">
      <formula>70</formula>
    </cfRule>
  </conditionalFormatting>
  <conditionalFormatting sqref="S5">
    <cfRule type="cellIs" dxfId="6" priority="6" operator="greaterThan">
      <formula>70</formula>
    </cfRule>
  </conditionalFormatting>
  <conditionalFormatting sqref="S7:S8">
    <cfRule type="cellIs" dxfId="5" priority="12" operator="greaterThan">
      <formula>70</formula>
    </cfRule>
  </conditionalFormatting>
  <conditionalFormatting sqref="S10">
    <cfRule type="cellIs" dxfId="4" priority="4" operator="greaterThan">
      <formula>70</formula>
    </cfRule>
  </conditionalFormatting>
  <conditionalFormatting sqref="X3">
    <cfRule type="cellIs" dxfId="3" priority="15" operator="greaterThan">
      <formula>70</formula>
    </cfRule>
  </conditionalFormatting>
  <conditionalFormatting sqref="X5">
    <cfRule type="cellIs" dxfId="2" priority="5" operator="greaterThan">
      <formula>70</formula>
    </cfRule>
  </conditionalFormatting>
  <conditionalFormatting sqref="X7:X8">
    <cfRule type="cellIs" dxfId="1" priority="11" operator="greaterThan">
      <formula>70</formula>
    </cfRule>
  </conditionalFormatting>
  <conditionalFormatting sqref="X10">
    <cfRule type="cellIs" dxfId="0" priority="3" operator="greaterThan">
      <formula>70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Кампании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</dc:creator>
  <cp:lastModifiedBy>Quentin Camp</cp:lastModifiedBy>
  <cp:revision>1</cp:revision>
  <dcterms:created xsi:type="dcterms:W3CDTF">2020-01-27T09:51:26Z</dcterms:created>
  <dcterms:modified xsi:type="dcterms:W3CDTF">2025-11-27T09:06:53Z</dcterms:modified>
</cp:coreProperties>
</file>